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65491" windowWidth="16830" windowHeight="12645" activeTab="0"/>
  </bookViews>
  <sheets>
    <sheet name="18 г в подп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<sst xmlns="http://schemas.openxmlformats.org/spreadsheetml/2006/main" count="2282" uniqueCount="1226">
  <si>
    <t>Врезка полиэтиленового подземного
 газопровода диаметром до 100 мм встык</t>
  </si>
  <si>
    <t>Врезка полиэтиленового подземного
 газопровода диаметром 101-200 мм встык</t>
  </si>
  <si>
    <t>Врезка полиэтиленового подземного
 газопровода диаметром 201-300 мм встык</t>
  </si>
  <si>
    <t>Врезка полиэтиленового подземного
 газопровода диаметром 301-400 мм встык</t>
  </si>
  <si>
    <t>Врезка полиэтиленового подземного
 газопровода диаметром 401-500 мм встык</t>
  </si>
  <si>
    <t>Монтаж крана диаметром 15-20 мм 
без применения сварочных работ</t>
  </si>
  <si>
    <t>слесарь по экспл. и  ремонту подз. г/п     5 р-д</t>
  </si>
  <si>
    <t>Монтаж крана диаметром 25 мм 
без применения сварочных работ</t>
  </si>
  <si>
    <t>Монтаж крана диаметром 32 мм 
без применения сварочных работ</t>
  </si>
  <si>
    <t>Монтаж крана диаметром 50 мм 
без применения сварочных работ</t>
  </si>
  <si>
    <t xml:space="preserve">электрогазосварщик-врезчик 6 р-д, слесарь 6 р-д </t>
  </si>
  <si>
    <t>Монтаж вертикального футляра 
диаметром до 150 мм на газопроводе (1 п.м.)</t>
  </si>
  <si>
    <t>Монтаж крана диаметром 15-20 мм 
с применением сварочных работ</t>
  </si>
  <si>
    <t>Монтаж крана диаметром 25 мм 
с применением сварочных работ</t>
  </si>
  <si>
    <t>Монтаж крана диаметром 32 мм 
с применением сварочных работ</t>
  </si>
  <si>
    <t>Монтаж крана диаметром 50 мм 
с применением сварочных работ</t>
  </si>
  <si>
    <t>Монтаж фильтра</t>
  </si>
  <si>
    <t>Монтаж печной горелки</t>
  </si>
  <si>
    <t>Монтаж газовой плиты</t>
  </si>
  <si>
    <t xml:space="preserve">электрогазосварщик-врезчик 5 р-д (по усл.труда), слесарь 5 р-д </t>
  </si>
  <si>
    <t>Монтаж клапана термо-запорного 
диаметром 20 мм</t>
  </si>
  <si>
    <t>Монтаж 1 метра трубы, диаметром 
25-30 мм на наружную газификацию</t>
  </si>
  <si>
    <t>Монтаж 1 метра трубы, диаметром 
57-75 мм на наружную газификацию</t>
  </si>
  <si>
    <t>Монтаж 1 метра трубы, диаметром 
75-100 мм на наружную газификацию</t>
  </si>
  <si>
    <t>Монтаж 1 метра трубы, диаметром 
свыше 100 мм на наружную газификацию</t>
  </si>
  <si>
    <t>электрогазосварщик-врезчик 5 р-д (по усл.труда)</t>
  </si>
  <si>
    <t>Монтаж 1 метра трубы, диаметром 
57-100 мм на подземную газификацию</t>
  </si>
  <si>
    <t>электрогазосварщик-врезчик 5 р-д (по усл.труда), слесарь по экспл. и ремонту г/оборудования 5 р-д, слесарь по КИПиА 5 р-д</t>
  </si>
  <si>
    <t>Монтаж, наладка и пуск комплекта системы контроля загазованности без клапана</t>
  </si>
  <si>
    <t xml:space="preserve"> слесарь по экспл. и ремонту г/оборудования 5 р-д, слесарь по КИПиА 5 р-д</t>
  </si>
  <si>
    <t>Монтаж электромагнитного клапана 
системы контроля загазованности для индивидуальных жилых домов и квартир</t>
  </si>
  <si>
    <t>Монтаж электромагнитного клапана 
системы контроля загазованности для промышленных предприятий</t>
  </si>
  <si>
    <t>электрогазосварщик-врезчик 5 р-д (по усл.труда), слесарь 5 р-д (2 чел)</t>
  </si>
  <si>
    <t>Монтаж сигнализатора загазованности 
без клапана для индивидуальных жилых домов и квартир</t>
  </si>
  <si>
    <t>слесарь 5 р-д</t>
  </si>
  <si>
    <t>Монтаж изолирующих фланцев 
диаметром до 100 мм (комплект из 2-х фланцев)</t>
  </si>
  <si>
    <t>Монтаж изолирующих фланцев 
диаметром до 150 мм (комплект из 2-х фланцев)</t>
  </si>
  <si>
    <t>Монтаж изолирующих фланцев 
диаметром до 200 мм (комплект из 2-х фланцев)</t>
  </si>
  <si>
    <t>Монтаж изолирующих фланцев 
диаметром до 300 мм (комплект из 2-х фланцев)</t>
  </si>
  <si>
    <t xml:space="preserve">электрогазосварщик-врезчик 5 р-д , слесарь 5 р-д </t>
  </si>
  <si>
    <t xml:space="preserve">электрогазосварщик-врезчик 5 р-д, слесарь 5 р-д </t>
  </si>
  <si>
    <t>Установка опоры под газопровод</t>
  </si>
  <si>
    <t>слесарь 4 р-д (2 чел)</t>
  </si>
  <si>
    <t>слесарь по экспл. и  ремонту подз. г/п     4 р-д (2 чел)</t>
  </si>
  <si>
    <t>Замена газового счетчика в котельной  без применения сварки</t>
  </si>
  <si>
    <t xml:space="preserve">слесарь 4 р-д </t>
  </si>
  <si>
    <t xml:space="preserve">слесарь по экспл. и  ремонту подз. г/п     5 р-д </t>
  </si>
  <si>
    <t>Пробивка отверстий в кирпичной стене для проклади г/п под трубу диаметром 25 мм</t>
  </si>
  <si>
    <t xml:space="preserve">слесарь по экспл. и  ремонту подз. г/п     3 р-д </t>
  </si>
  <si>
    <t>Восстановление вручную поврежденных мест защитного покрытия газопровода битумной изоляции (на м2 поверхности газопровода)</t>
  </si>
  <si>
    <t>Прием в эксплуатацию ГРП (ГРУ)</t>
  </si>
  <si>
    <t>Мастер</t>
  </si>
  <si>
    <t>Приемка в эксплуатацию газовой плиты</t>
  </si>
  <si>
    <t>Приемка в эксплуатацию газового 
счетчика</t>
  </si>
  <si>
    <t>Приемка в эксплуатацию вновь построенного газопровода</t>
  </si>
  <si>
    <t>Прием в эксплуатацию технологической газоиспользующей установки предприятия</t>
  </si>
  <si>
    <t>Прием в эксплуатацию системы загазованности помещений котельной и бытового предприятия</t>
  </si>
  <si>
    <t>Прием в эксплуатацию газифицированной котельной</t>
  </si>
  <si>
    <t>монтер по защите подземных газопроводов от коррозии 5 р-д</t>
  </si>
  <si>
    <t>Прием в эксплуатацию электрохимических устройств</t>
  </si>
  <si>
    <t>Прием в эксплуатацию газового оборудования жилого дома индивидуальной застройки</t>
  </si>
  <si>
    <t>начальник службы</t>
  </si>
  <si>
    <t>Проверка защитного покрытия газопровода перед опусканиемего в траншею при диаметре газопровода  101-300 мм</t>
  </si>
  <si>
    <t>Проверка защитного покрытия газопровода перед опусканиемего в траншею при диаметре газопровода  свыше 300 мм</t>
  </si>
  <si>
    <t xml:space="preserve">слесарь по экспл. и  ремонту подз. г/п     4 р-д </t>
  </si>
  <si>
    <t>10м</t>
  </si>
  <si>
    <t>10 м</t>
  </si>
  <si>
    <t>мастер</t>
  </si>
  <si>
    <t>Механическое испытание сварных стыков</t>
  </si>
  <si>
    <t>слесарь 4 р-д</t>
  </si>
  <si>
    <t>инженер</t>
  </si>
  <si>
    <t>Выполнение проекта газификации жилого дома индивидуальной застройки при наличии газовой плиты с вводом до 10 м и г/счетчика; (при необходимости выезда на место обследования применять коэффициент 1,5)</t>
  </si>
  <si>
    <t>при наличии газовой плиты и отопительного прибора с вводом до 10 м и г/счетчика;(при необходимости выезда на место обследования применять коэффициент 1,5)</t>
  </si>
  <si>
    <t>- при наличии газовой плиты, ото-
пительного прибора и проточного водонагревателя с вводом до 10 м и г/счетчика; (при необходимости выезда на место обследования применять коэффициент 1,5)</t>
  </si>
  <si>
    <t>-при наличии газовой плиты, двух отопительных приборов и прото-
чного водонагревателя с вводом до 10 м и г/счетчика. (при установке ввода свыше 10 м, примемять коэффициент 1,25)  (при необходимости выезда на место обследования применять коэффициент 1,5)</t>
  </si>
  <si>
    <t>Выполнение проекта на установку
бытового газового счетчика в
жилом доме (при необходимости выезда на место обследования применять коэффициент 1,5)</t>
  </si>
  <si>
    <t>Выполнение проекта газификации бани, летней кухни с вводом до 10 м;(При установке ввода свыше 10 м, применять коэффициент 1,25). (при необходимости выезда на место обследования применять коэффициент 1,5)</t>
  </si>
  <si>
    <t>Внесение изменений в проект прокладки надземного газопро-
вода (при необходимости выезда на место обследования применять коэффициент 1,5)</t>
  </si>
  <si>
    <t>Использование автомобильного крана КС 31575 на час</t>
  </si>
  <si>
    <t>машинист крана 6 р-д</t>
  </si>
  <si>
    <t>Вызов мастера на объект с целью определения объема монтажных работ и комплектации материала</t>
  </si>
  <si>
    <t>Единица измерения</t>
  </si>
  <si>
    <t>шт</t>
  </si>
  <si>
    <t>Технический надзор при строительстве ГРП, ШРП, РДНК.</t>
  </si>
  <si>
    <t>Технический надзор при строительстве  внутридомового газопровода к отопительным приборам в многоэтажном жилом доме</t>
  </si>
  <si>
    <t>м2</t>
  </si>
  <si>
    <t>Разработка грунта вручную в траншее</t>
  </si>
  <si>
    <t>м3</t>
  </si>
  <si>
    <t>10 м3</t>
  </si>
  <si>
    <t>машинист экскаватора 4 р-д</t>
  </si>
  <si>
    <t>Присыпка траншеи вручную</t>
  </si>
  <si>
    <t>Присыпка траншеи экскаватором</t>
  </si>
  <si>
    <t>Устройство щебеночного покрытия вручную</t>
  </si>
  <si>
    <t>час</t>
  </si>
  <si>
    <t>водитель 1 класса</t>
  </si>
  <si>
    <t>тракторист 5 р-д</t>
  </si>
  <si>
    <t xml:space="preserve">Использование а/м МАЗ-53371 на 1 час
</t>
  </si>
  <si>
    <t>Использование а/м КАМАЗ 651150 на 1 час</t>
  </si>
  <si>
    <t>Использование экскаватора на 1 час, пробег 20 км/час для СКРиВ</t>
  </si>
  <si>
    <t>машинист экскаватора 5 р-д</t>
  </si>
  <si>
    <t>инженер ПТО</t>
  </si>
  <si>
    <t>Первичный пуск газа в ГРП (ГРУ) при одной нитке газопровода</t>
  </si>
  <si>
    <t>То же, при двух нитках газопровода (При трех нитках применять коэффициент 1,3)</t>
  </si>
  <si>
    <t>Первичный пуск газа в ШРП при одной нитке газопровода</t>
  </si>
  <si>
    <t>То же, при двух нитках газопровода</t>
  </si>
  <si>
    <t>Первичный пуск подземного газопровода к предприятию</t>
  </si>
  <si>
    <t>Первичный пуск надземного газопровода к предприятию</t>
  </si>
  <si>
    <t>Первичный пуск газа в газовое оборудование котельной малой мощности с одним котлом (до 1 Гкал/г) с автоматикой</t>
  </si>
  <si>
    <t>То же, без автоматики</t>
  </si>
  <si>
    <t>Первичный пуск каждого последующего котла малой мощности с автоматикой</t>
  </si>
  <si>
    <t>Первичный пуск газа в газовое оборудование котельной средней мощности с одним котлом (от 1 до 5 Гкал/г) с автоматикой</t>
  </si>
  <si>
    <t>Первичный пуск каждого последующего котла средней мощности с автоматикой</t>
  </si>
  <si>
    <t>Первичный пуск в эксплуатацию газового оборудования котельной с одним котлом малой мощности с автоматикой и ГРУ</t>
  </si>
  <si>
    <t>Первичный пуск в эксплуатацию газового оборудовапия котельной с одним котлом средней мощности с автоматикой и ГРУ</t>
  </si>
  <si>
    <t>Первичный пуск газа в технологическую газоиспользующую установку предприятия</t>
  </si>
  <si>
    <t>Пуско-наладочные работы по вводу в эксплуатацию горелок инфракрасного излучения</t>
  </si>
  <si>
    <t>Первичный пуск газа в газовое оборудование общественного здания производственного назначения, административного, общественного здания</t>
  </si>
  <si>
    <t>Пуско-наладочные работы по вводу в эксплуатацию подземного газопровода(ввод до 25 м) (При длине ввода свыше 25 м –применять коэффициент 1,2)</t>
  </si>
  <si>
    <t>Пуско-наладочные работы по вводу в эксплуатацию надземного газопровода к жилому дому (При длине газопровода свыше 100 м применять коэффициент 1,1)</t>
  </si>
  <si>
    <t>То же, при установке проточного водонагревателя (При установке двух водонагревателей применять коэффициент 1,8, при установке бытового счетчика газа применять коэффициент 1,05)</t>
  </si>
  <si>
    <t>То же, при установке отопительного аппарата (При установке двух отопительных аппаратов применять коэффициент 1,8; при установке бытового счетчика газа применять коэффициент 1,1).</t>
  </si>
  <si>
    <t>То же, при установке плиты и отопительного аппарата (При установке двух отопительных аппаратов применять коэффициент 1,4; при установке бытового счетчика газа применять коэффициент 1,08)</t>
  </si>
  <si>
    <t>То же, при установке двух плит и двух отопительных аппаратов (При установке газового счетчика применять коэффициент 1,03; двух счетчиков коэффициент 1,06)</t>
  </si>
  <si>
    <t>Первичный пуск газа в газовое оборудование жилого дома индивидуальной застройки –при установки плиты и отопительной горелки (При установке двух горелок применять коэффициент 1,3; бытового счетчика – коэффициент 1,1)</t>
  </si>
  <si>
    <t>То же, при установке двух плит и двух отопительных горелок</t>
  </si>
  <si>
    <t>Первичный пуск газа в газовое оборудование жилого дома индивидуальной застройки при установке плиты и проточного водонагревателя (При установке двух водонагревателей при менять коэффициент 1,5; при установке бытового счетчика газа применять коэффициент 1,07)</t>
  </si>
  <si>
    <t>То же, при установке двух плит и двух проточных водонагревателей (При установке газового счетчика применять коэффициент 1,04; при установке двух счетчиков применять коэффициент 1,08)</t>
  </si>
  <si>
    <t>Первичный пуск газа в газовое оборудование жилого дома, индивидуальной застройки при установке плиты, проточного водонагревателя и отопительной горелки (при установке бытового счетчика газа применять коэффициент 1,05)</t>
  </si>
  <si>
    <t>Первичный пуск газа в газовое оборудование жилого дома индивидуальной застройки при установке плиты, проточного водонагревателя и отопительного аппарата (При установке счетчика применять коэффициент 1,03)</t>
  </si>
  <si>
    <t>То же, при установке плиты, проточного водонагревателя и двух отопительных аппаратов (При установке двух плит применять коэффициент 1,03; двух счетчиков – коэффициент 1,06)</t>
  </si>
  <si>
    <t>То же, при установке двух плит, двух водонагревателей и двух отопительных аппаратов (При установке газового счетчика применять коэффициент 1,03; двух счетчиков применять коэффициент 1,06)</t>
  </si>
  <si>
    <t>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до 5</t>
  </si>
  <si>
    <t>То же, при количестве приборов на одном стояке 11-15</t>
  </si>
  <si>
    <t>То же, при количестве приборов свыше 16</t>
  </si>
  <si>
    <t>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до 10</t>
  </si>
  <si>
    <t>То же, при количестве приборов на одном стояке свыше 10</t>
  </si>
  <si>
    <t>электрогазосварщик-врезчик 5 р-д</t>
  </si>
  <si>
    <t>электрогазосварщик-врезчик 5 р-д, слесарь 5 р-д 2 чел</t>
  </si>
  <si>
    <t>Врезка подземного газопровода
 диаметром  401-500 мм приспособлением Новака</t>
  </si>
  <si>
    <t>Врезка подземного газопровода
 диаметром  301-400 мм приспособлением Новака</t>
  </si>
  <si>
    <t>Врезка подземного газопровода
 диаметром  201-300 мм приспособлением Новака</t>
  </si>
  <si>
    <t>Врезка подземного газопровода
 диаметром  101-200 мм приспособлением Новака</t>
  </si>
  <si>
    <t>Врезка подземного газопровода
 диаметром до 100 мм приспособлением Новака</t>
  </si>
  <si>
    <t>сварщик-оператор 5 р-д, слесарь 5р-д (2чел)</t>
  </si>
  <si>
    <t>электрогазосварщик-врезчик 6 р-д, слесарь 5 р-д 2 (2чел)</t>
  </si>
  <si>
    <t>электрогазосварщик-врезчик 5 р-д, слесарь 5 р-д 2 (2чел)</t>
  </si>
  <si>
    <t>Подготовка заключения по использованию газообразного топлива</t>
  </si>
  <si>
    <t>Технический надзор при строительстве подземного газопровода до 100м(на каждые последующие 100 м примен. К.0.7)</t>
  </si>
  <si>
    <t>Технический надзор за строительством надземного газопровода (на каждые последующие 25 м применять К. 0.6 )</t>
  </si>
  <si>
    <t xml:space="preserve">Технический надзор за строительством подземного г/провода ввода до 25м (на каждые послед.25м примен. К 0.6 ) </t>
  </si>
  <si>
    <t>Технический надзор за строительством внутреннего  г/провода и монтажом г/оборудования котельной или предприятия</t>
  </si>
  <si>
    <t>Технический надзор за строительством внутреннего г/провода и монтажом г/оборудования, ГРУ и котельной или предпр-я</t>
  </si>
  <si>
    <t>Технический надзор за строительством и монтажом фасадного и внутреннего г/провода, монтажом г/оборудования административного, общественного здания всех назначений при наличии 1 топочной установки (на каждую доп. топоч. уст. прим.К.0,6)</t>
  </si>
  <si>
    <t>Технический надзор при строительстве надземного и внутридомового газопровода в многоэтажном жилом доме</t>
  </si>
  <si>
    <t>Наименование работ (услуг)</t>
  </si>
  <si>
    <t>стояк</t>
  </si>
  <si>
    <t>объект</t>
  </si>
  <si>
    <t>км</t>
  </si>
  <si>
    <t>Замена газовой колонки</t>
  </si>
  <si>
    <t>Замена водяного регулятора Л-3</t>
  </si>
  <si>
    <t>Замена трубок радиатора КГИ-56</t>
  </si>
  <si>
    <t>Замена подводящей трубки холодной воды</t>
  </si>
  <si>
    <t>Замена биметаллической пластинки</t>
  </si>
  <si>
    <t>Замена запальника газовой колонки</t>
  </si>
  <si>
    <t>Замена мембраны водяной части блок-крана</t>
  </si>
  <si>
    <t>Замена газовой части блок-крана ВПГ</t>
  </si>
  <si>
    <t>Замена горелки проточного водонагревателя</t>
  </si>
  <si>
    <t>Замена крышки водяной части КГИ-56</t>
  </si>
  <si>
    <t>Очистка радиатора (теплообменника) от сажи</t>
  </si>
  <si>
    <t>Устранение течи воды в резьбовом соединении</t>
  </si>
  <si>
    <t>Чистка горелки газовой колонки</t>
  </si>
  <si>
    <t>Прочистка сопла водяного узла</t>
  </si>
  <si>
    <t>Ремонт автоматики горелок ВПГ</t>
  </si>
  <si>
    <t>Набивка сальника водяного узла КГИ - 56</t>
  </si>
  <si>
    <t xml:space="preserve">Замена штока водяной части блок-крана </t>
  </si>
  <si>
    <t>Замена штока газовой части блок-крана</t>
  </si>
  <si>
    <t>Набивка сальника газовой части блок-крана</t>
  </si>
  <si>
    <t xml:space="preserve">Установка блок-крана КГИ-56 </t>
  </si>
  <si>
    <t>Установка блок-крана ВПГ</t>
  </si>
  <si>
    <t>Установка газовой части блок-крана КГИ-56</t>
  </si>
  <si>
    <t>Замена пружины блок-крана</t>
  </si>
  <si>
    <t>Замена датчика тяги газовой колонки</t>
  </si>
  <si>
    <t>Замена прокладок к газоподводящей трубке</t>
  </si>
  <si>
    <t>Замена термопары газовой колонки</t>
  </si>
  <si>
    <t>Замена ручки КГИ, ВПГ</t>
  </si>
  <si>
    <t>Прочистка штуцера водяной части</t>
  </si>
  <si>
    <t>Прочистка запальника газовой колонки</t>
  </si>
  <si>
    <t>Смазка пробки блок-крана</t>
  </si>
  <si>
    <t>Смазка штока газового узла</t>
  </si>
  <si>
    <t>Промывка калорифера</t>
  </si>
  <si>
    <t>Замена печной горелки</t>
  </si>
  <si>
    <t>Ремонт автоматики горелок АГВ,АОГВ</t>
  </si>
  <si>
    <t>Замена блока автоматики</t>
  </si>
  <si>
    <t>Замена сопла основной горелки</t>
  </si>
  <si>
    <t>Замена датчика тяги</t>
  </si>
  <si>
    <t>Замена ЭМК печной горелки</t>
  </si>
  <si>
    <t>Замена ЭМК емкостного водонагревателя</t>
  </si>
  <si>
    <t>Замена сопла запальника</t>
  </si>
  <si>
    <t>Замена запальника печной горелки</t>
  </si>
  <si>
    <t>Замена термопары АГВ (АОГВ)</t>
  </si>
  <si>
    <t>Замена крана горелки АГВ-80, АОГВ-4-АОГВ-20</t>
  </si>
  <si>
    <t>Замена горелки отопительного котла</t>
  </si>
  <si>
    <t>Чистка форсунки запальника</t>
  </si>
  <si>
    <t>Очистка рожков горелки от сажи</t>
  </si>
  <si>
    <t>Очистка от сажи отопительного котла</t>
  </si>
  <si>
    <t>Чистка газового фильтра</t>
  </si>
  <si>
    <t>Чистка контактов ЭМК без пайки катушки</t>
  </si>
  <si>
    <t>Ремонт терморегулятора ( замена прокладок )</t>
  </si>
  <si>
    <t xml:space="preserve">Замена пружины ЭМК печной горелки </t>
  </si>
  <si>
    <t>Замена мембраны ЭМК печной горелки</t>
  </si>
  <si>
    <t>Замена тройника ЭМК</t>
  </si>
  <si>
    <t>Замена тягоудлинителя</t>
  </si>
  <si>
    <t>Замена сильфона блока автоматики</t>
  </si>
  <si>
    <t>Замена фильтра на автоматике АОГВ,АГВ</t>
  </si>
  <si>
    <t>Замена биметалической пластинки</t>
  </si>
  <si>
    <t>Замена прокладки на клапане</t>
  </si>
  <si>
    <t>Прочистка, калибровка сопла горелки АГВ,АОГВ</t>
  </si>
  <si>
    <t>Замена прокладки на запальнике</t>
  </si>
  <si>
    <t>Устранение засора в подводке к запальнику</t>
  </si>
  <si>
    <t>Замена (перенос) плиты</t>
  </si>
  <si>
    <t>Замена (перенос) плиты на гибком шланге</t>
  </si>
  <si>
    <t>Замена электророзжига при гибкой прицепке</t>
  </si>
  <si>
    <t>Замена пружины штока крана плиты</t>
  </si>
  <si>
    <t>Замена штока крана плиты</t>
  </si>
  <si>
    <t>Замена крана плиты</t>
  </si>
  <si>
    <t>Замена подсветки духового шкафа</t>
  </si>
  <si>
    <t>Замена стекла дверки духового шкафа</t>
  </si>
  <si>
    <t>Замена (или ремонт) дверки духового шкафа</t>
  </si>
  <si>
    <t>Замена смесителя горелки</t>
  </si>
  <si>
    <t>Замена сопла горелки</t>
  </si>
  <si>
    <t>Замена горелки духового шкафа</t>
  </si>
  <si>
    <t>Замена рампы плиты</t>
  </si>
  <si>
    <t>Замена стола плиты</t>
  </si>
  <si>
    <t>Замена газового крана на газопроводе</t>
  </si>
  <si>
    <t>Замена терморегулятора плиты</t>
  </si>
  <si>
    <t>Прочистка, калибровка сопла горелки плиты</t>
  </si>
  <si>
    <t>Замена балансира дверки духового шкафа</t>
  </si>
  <si>
    <t>Замена пружины дверки духового шкафа</t>
  </si>
  <si>
    <t>Замена ручки дверки духового шкафа</t>
  </si>
  <si>
    <t>Замена привода вертеля духового шкафа</t>
  </si>
  <si>
    <t>Замена электророзжига при жесткой прицепке</t>
  </si>
  <si>
    <t>Замена разрядника блока пъезорозжига</t>
  </si>
  <si>
    <t>Замена терморегулятора плиты "Брест"</t>
  </si>
  <si>
    <t xml:space="preserve">Чистка форсунки </t>
  </si>
  <si>
    <t>Чистка горелки духового шкафа</t>
  </si>
  <si>
    <t>Вызов слесаря</t>
  </si>
  <si>
    <t xml:space="preserve"> инженер ПСО</t>
  </si>
  <si>
    <t>1. Предпроектные и проектные работы</t>
  </si>
  <si>
    <t>корректировку проекта на установку бытового газового счетчика в жилом доме (при необходимости выезда на место обследования применять коэффициент 1,5)</t>
  </si>
  <si>
    <t>на корректировку проекта газификации жилого дома 
индивидуальной застройки, летней кухни,бани (при необходимости выезда на место обследования применять коэффициент 1,5)</t>
  </si>
  <si>
    <t>на выполнение проекта газификации автономной котельной
 с вводом до 10 м ( свыше 10 м, принимать коэффициент 1,25)   (разделы ГСН;ГСВ) При необходимости выезда на место обследования применять к.1,5</t>
  </si>
  <si>
    <t>на составление проекта подземного (надземного) газопровода 
при длине до 10 м</t>
  </si>
  <si>
    <t>на составление проекта подземного (надземного) газопровода 
при длине от 11 до 100 м</t>
  </si>
  <si>
    <t>на составление проекта подземного (надземного) газопровода
 при длине от 101 до 200 м</t>
  </si>
  <si>
    <t>Выполнение гидравлического расчета  газопровода при количестве домов до 10</t>
  </si>
  <si>
    <t>Выполнение гидравлического расчета  газопровода при количестве домов до 50</t>
  </si>
  <si>
    <t>Выполнение гидравлического расчета  газопровода при количестве домов свыше 50</t>
  </si>
  <si>
    <t>То же, надземного г/провода</t>
  </si>
  <si>
    <t xml:space="preserve">То же, надземного г/провода </t>
  </si>
  <si>
    <t xml:space="preserve"> инженер </t>
  </si>
  <si>
    <t xml:space="preserve"> выдачу копий архивных документов предприятиямна 1 лист</t>
  </si>
  <si>
    <t>2. Строительно-монтажные работы</t>
  </si>
  <si>
    <t>Монтаж горизонтального футляра 
диаметром до 150 мм на газопроводе (1 п.м.)</t>
  </si>
  <si>
    <t>3. Пуско-наладочные работы, приемка и ввод  в эксплуатацию объектов ГРС</t>
  </si>
  <si>
    <t>Мастер, слесарь 5 р-д</t>
  </si>
  <si>
    <t>Проверка защитного покрытия газопровода перед опусканиемего в траншею при диаметре газопровода до 100 мм (при 
строительстве)</t>
  </si>
  <si>
    <t>4. Технический надзор</t>
  </si>
  <si>
    <t>слесарь 5р-д</t>
  </si>
  <si>
    <t>Технический надзор за строительством вводного газопровода, внутридомового г/провода  и монтажом г/оборудования(до трех приборов) в жилом доме индивид.застройки (при установке свыше 3 приборов применять к.1,4)</t>
  </si>
  <si>
    <t xml:space="preserve">слесарь </t>
  </si>
  <si>
    <t>слесарь  4 р-д</t>
  </si>
  <si>
    <t>слесарь 3 р-д</t>
  </si>
  <si>
    <t>на замену настенного двухконтурного котла</t>
  </si>
  <si>
    <t>Изготовление сгонов диам. 25, длиной 120 мм</t>
  </si>
  <si>
    <t>Изготовление сгонов диам. 20, длиной 120 мм</t>
  </si>
  <si>
    <t>Изготовление сгонов диам. 15, длиной 120 мм</t>
  </si>
  <si>
    <t>Изготовление сгонов 1/5, длиной 180мм</t>
  </si>
  <si>
    <t>Нарезка резьбы на трубу диам. 15, длиной 60 мм</t>
  </si>
  <si>
    <t>Нарезка резьбы на трубу диам. 20, длиной 60 мм</t>
  </si>
  <si>
    <t>Нарезка резьбы на трубу диам. 25, длиной 60 мм</t>
  </si>
  <si>
    <t>Изготовление ковера</t>
  </si>
  <si>
    <t>Ремонт калориферов (капитальный) с полной заменой огневой камеры</t>
  </si>
  <si>
    <t xml:space="preserve">Ремонт калориферов (капитальный) </t>
  </si>
  <si>
    <t>Средний ремонт калорифера</t>
  </si>
  <si>
    <t>Мелкий ремонт калорифера</t>
  </si>
  <si>
    <t>Изготовление штуцера для калорифера</t>
  </si>
  <si>
    <t>Изготовление латунной гайки</t>
  </si>
  <si>
    <t>Изготовление заглушки 1</t>
  </si>
  <si>
    <t>Изготовление заглушки д-3/4</t>
  </si>
  <si>
    <t>Изготовление заглушки д-1/2</t>
  </si>
  <si>
    <t>Изготовление рамки к печной горелке</t>
  </si>
  <si>
    <t>Изготовление шайбы (диаметр-внутренний-15 мм, наружний - 30 мм)</t>
  </si>
  <si>
    <t>Изготовление шпильки</t>
  </si>
  <si>
    <t>Изготовление трубки подвода воды к колонке КГИ</t>
  </si>
  <si>
    <t>Спецболт для задвижек</t>
  </si>
  <si>
    <t>Изготовление привязочного знака</t>
  </si>
  <si>
    <t>Реставрация газового блока к колонке КГИ-56 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</si>
  <si>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</si>
  <si>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</si>
  <si>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>Ремонт редукторов РДГ-6, РДГ-8</t>
  </si>
  <si>
    <t xml:space="preserve">Изготовление пробки-заглушки для конденсатосборника </t>
  </si>
  <si>
    <t>Изготовление подвода газа к газовой горелке дальнего горения</t>
  </si>
  <si>
    <t>Изготовление переходника с 3/4 на 1/2</t>
  </si>
  <si>
    <t>Изготовление муфты 1/2, длиной 60 мм</t>
  </si>
  <si>
    <t>Изготовление муфты к газовой плите</t>
  </si>
  <si>
    <t>Малый ремонт водяного блока к колонке</t>
  </si>
  <si>
    <t>Изготовление контрогайки</t>
  </si>
  <si>
    <t>Изготовление штуцера для питательной трубки</t>
  </si>
  <si>
    <t>Изготовление приспособления для врезки в газопровод патрубком диаметр 200 мм с подвешенным клапаном</t>
  </si>
  <si>
    <t>Изготовление приспособления для врезки в газопровод патрубком диаметром 100 мм с заглушкой и резиновым кольцом</t>
  </si>
  <si>
    <t>Изготовление приспособления для врезки в газопровод патрубком диаметром 50 мм с клином</t>
  </si>
  <si>
    <t>Изготовление форсунки запальника к газовому блоку КГИ</t>
  </si>
  <si>
    <t>токарь 5 разряда</t>
  </si>
  <si>
    <t>электрогазосварщик  5 разряда токарь 5 разряда слесарь-ремонтник 5 разряда</t>
  </si>
  <si>
    <t>электрогазосварщик  5 р-д токарь 5 р-д слесарь по экспл подз г/п 5 р-д прессовщик 5 р-д слесарь 5 р-д</t>
  </si>
  <si>
    <t>электрогазосварщик  5 р-д слесарь 3 р-д</t>
  </si>
  <si>
    <t>резчик металла на ножницах и 
прессах 3 р-д электрогазосварщик  5 рд</t>
  </si>
  <si>
    <t>электрогазосварщик  5 р-д слесарь ремонтник 5 р-д</t>
  </si>
  <si>
    <t>электрогазосварщик -врезчик 5 р-д Слесарь по экспл и рем г/о
 5 р-д токарь 5 р-д прессовщик 4 р-д  слесарь 5 р-д</t>
  </si>
  <si>
    <t>эдектрогазосварщик 4 разряда</t>
  </si>
  <si>
    <t>токарь 4 разряда</t>
  </si>
  <si>
    <t>слесарь  5 разряда</t>
  </si>
  <si>
    <t>электрогазосварщик 4 разряда</t>
  </si>
  <si>
    <t>токарь  4 разряда</t>
  </si>
  <si>
    <t>электрогазосварщик 3 р-д  токарь 5 р-д слесарь 3 р-д</t>
  </si>
  <si>
    <t>токарь 5 р-д</t>
  </si>
  <si>
    <t>штамповщик 3 разряда</t>
  </si>
  <si>
    <t>Осмотр и проверка правильности подключения трубопроводов воды и газа</t>
  </si>
  <si>
    <t>Проверка наличия и правильности подключения заземления</t>
  </si>
  <si>
    <t>Проверка и подготовка циркуляционного насоса к пуску</t>
  </si>
  <si>
    <t>Заполнение системы отопления водой</t>
  </si>
  <si>
    <t>Проверка герметичности гидравлической системы котла(контура отопления и контура ГВС)</t>
  </si>
  <si>
    <t>Измерение давления в системе водоснабжения с установкой редуктора давления</t>
  </si>
  <si>
    <t>Проверка давления в расширительном баке при необходимости увеличения либо уменьшения давления</t>
  </si>
  <si>
    <t>Проверка дымоходного канала для удаления продуктов сгорания и канала подачи воздуха(для котлов с закрытой камерой сгорания)</t>
  </si>
  <si>
    <t>Проверка исправности вентиляции в помещении</t>
  </si>
  <si>
    <t xml:space="preserve">Проверка герметичности всех газовых соединений </t>
  </si>
  <si>
    <t>Проверка давления в газовом клапане при пуске, при необходимости регулировка на электронной плате и газовом клапане</t>
  </si>
  <si>
    <t>Тестирование работы системы безопасности газовой части котла- защита при исчезновении пламени(исправность электрода ионизации)</t>
  </si>
  <si>
    <t>Съем(установка) теплообменника для прочистки (промывки)</t>
  </si>
  <si>
    <t xml:space="preserve">Проверка камеры сгорания удаление оксидного слоя с электродов розжига и контроля пламени, регулеровка зазора между электродами(розжига/контроля пламени)и горелкой. </t>
  </si>
  <si>
    <t>Прочистка трубки вентилятора и силиконовой трубки.</t>
  </si>
  <si>
    <t>Проверка работоспособности автоматического байпаса</t>
  </si>
  <si>
    <t>Проверка работоспособности трехходового клапана для котлов с вторичным теплообменником</t>
  </si>
  <si>
    <t>Проверка и тестирование исправности системы удаления продуктов сгорания</t>
  </si>
  <si>
    <t xml:space="preserve">Тестирование работы системы безопасности по перегреву </t>
  </si>
  <si>
    <t>Проверка температуры и давления котла при работе в режиме отоплени</t>
  </si>
  <si>
    <t>Настройка мощности системы отопления на электронной панели управленния котла или в меню ЖК дисплея</t>
  </si>
  <si>
    <t>Проверка и прочистка датчика протока ГВС</t>
  </si>
  <si>
    <t xml:space="preserve">Контроль параметров дымовых газов </t>
  </si>
  <si>
    <t xml:space="preserve">слесарь 5 р-д </t>
  </si>
  <si>
    <t>Заместитель генерального директора по экономике и финансам</t>
  </si>
  <si>
    <t>УТВЕРЖДАЮ</t>
  </si>
  <si>
    <t>Состав бригады, чел.</t>
  </si>
  <si>
    <t>установка</t>
  </si>
  <si>
    <t>горелка</t>
  </si>
  <si>
    <t>оформление исполнительно-технической документации на 
газификацию жилого дома (при отсутствии ИТД)</t>
  </si>
  <si>
    <t>оформление исполнительно-технической документации на
самовольно установленный г/прибор(плита,колонка,АОГВ и т.д.) (при отсутствии ИТД)</t>
  </si>
  <si>
    <t>Установка чугунных задвижек диаметром 50 мм</t>
  </si>
  <si>
    <t>Установка регулятора давленя газа диаметром 50 мм</t>
  </si>
  <si>
    <t>Установка и снятие заглушки на газопроводе-вводе</t>
  </si>
  <si>
    <t>Разработка грунта экскаватором в траншее</t>
  </si>
  <si>
    <t>Вскрытие асфальтового покрытия отбойным молотком</t>
  </si>
  <si>
    <t>Монтаж, наладка и пуск системы контроля загазованности с клапаном для индивидуальных жилых домов и квартир</t>
  </si>
  <si>
    <t>Монтаж, наладка и пуск системы контроля загазованности с клапаном для коммунально-бытовых предприятий</t>
  </si>
  <si>
    <t>Монтаж, наладка и пуск системы контроля загазованности с клапаном для промышленных предприятий</t>
  </si>
  <si>
    <t>Весьма усиленная изоляция стыков газопроводов диаметром до 100 мм</t>
  </si>
  <si>
    <t>Весьма усиленная изоляция стыков газопроводов диаметром  101-200 мм</t>
  </si>
  <si>
    <t>Весьма усиленная изоляция стыков газопроводов диаметром  201-300 мм</t>
  </si>
  <si>
    <t>Весьма усиленная изоляция стыков газопроводов диаметром  301-400 мм</t>
  </si>
  <si>
    <t>Весьма усиленная изоляция стыков газопроводов диаметром  401-500 мм</t>
  </si>
  <si>
    <t>Прием в эксплуатацию наружного и внутреннего г/п, газового оборудования многоквартирного жилого дома</t>
  </si>
  <si>
    <t>Определение точного местоположения подземныъх газопроводов трассоискателем типа АНПИ</t>
  </si>
  <si>
    <t>Проверка качества изоляции газопровода прибором АНТПИ</t>
  </si>
  <si>
    <t>Проверка качества изоляции газопровода дефектоскопом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</si>
  <si>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</si>
  <si>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</si>
  <si>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свыше 300 мм</t>
  </si>
  <si>
    <t>Визуальный и измерительный контроль стального сварного соединения газопроводас составлением акта</t>
  </si>
  <si>
    <t>Испытание сварных стыков физическими методами контроля</t>
  </si>
  <si>
    <t>Проверка герметичности подземного г/п опрессовкой при диаметре до 100 мм длиной 100 м</t>
  </si>
  <si>
    <t>Проверка герметичности подземного г/п опрессовкой при диаметре 101-300 мм длиной 100 м</t>
  </si>
  <si>
    <t>Испытание внутреннего г/п диаметром до 50 мм на 1 п.м.</t>
  </si>
  <si>
    <t>То же, при количестве приборов на одном стояке 6-10</t>
  </si>
  <si>
    <t xml:space="preserve">Первичный пуск в эксплуатацию надземного газопровода (на каждый последующий километр применять коэффициент 0,9).(для коммерческих структур) </t>
  </si>
  <si>
    <t>Проверка качества изоляции газопровода прибором АНТПИ и герметичности г/пр прибором ГИВ (,при эксплуатации)</t>
  </si>
  <si>
    <t>Прочистка, калибровка сопла горелки газовой колонки</t>
  </si>
  <si>
    <t>Прочистка сетки водяного редуктора с заменой прокладок</t>
  </si>
  <si>
    <t>Замена емкостного водонагревателя (котла)</t>
  </si>
  <si>
    <t>Замена терморегулятора (термобаллона) АГВ (АОГВ)</t>
  </si>
  <si>
    <t>Замена запальника отопительного котла или АГВ (АОГВ)</t>
  </si>
  <si>
    <t>Замена термопары автоматики безопасности печной горелки</t>
  </si>
  <si>
    <t>Замена крана горелки АГВ-120,АОГВ-17.5,АОГВ-23 и других</t>
  </si>
  <si>
    <t>Прочистка отверстий горелки и удлинителя тяги</t>
  </si>
  <si>
    <t>Замена бытового газового счетчика с установкой перемычки</t>
  </si>
  <si>
    <t>Замена бытового газового счетчика без установки перемычки</t>
  </si>
  <si>
    <t>Замена водяного блока КГИ-56 (с заменой сгонов)</t>
  </si>
  <si>
    <t>Настройка терморегулятора с регулированием температуры воды в котле</t>
  </si>
  <si>
    <t>Замена пружины ЭМК отопительного котла или АГВ(АОГВ)</t>
  </si>
  <si>
    <t>Замена мембраны ЭМК отопительного котла или АГВ(АОГВ)</t>
  </si>
  <si>
    <t>Замена трубки газопровода запального устройства</t>
  </si>
  <si>
    <t>Ремонт терморегулятора с заменой пружины(скобы или шурупа) на регулировачном винте</t>
  </si>
  <si>
    <t>Ремонт автоматики горелки отопительного аппарата</t>
  </si>
  <si>
    <t>Демонтаж газовой плиты с установкой заглушки</t>
  </si>
  <si>
    <t>Настройка электромагнитного клапана (ЭМК) плиты</t>
  </si>
  <si>
    <t>Ремонт крана плиты или крана на опуске с притиркой</t>
  </si>
  <si>
    <t>Замена газоподводящей трубки верхней горелки</t>
  </si>
  <si>
    <t xml:space="preserve"> Регулирование горения газа с калибровкой отверстия  форсунки плиты</t>
  </si>
  <si>
    <t>Использование а/м ГАЗ-66 на 1 час пробег-40 км/ч</t>
  </si>
  <si>
    <t>Использование а/м ГАЗ-53на 1 час пробег-40 км/ч для СКРиВ</t>
  </si>
  <si>
    <t xml:space="preserve">Использование а/м УАЗ-2206 (микроавтобус)на 1 час пробег-40 км/ч </t>
  </si>
  <si>
    <t xml:space="preserve">Использование а/м ПАЗ-3205 (автобус)т на 1 час пробег-40 км/ч </t>
  </si>
  <si>
    <t xml:space="preserve">Использование а/м ММЗ-В554  (самосвал)  на 1 час пробег-40 км/ч </t>
  </si>
  <si>
    <t xml:space="preserve">Использование трактора Т-150  на 1 час пробег-20 км/ч </t>
  </si>
  <si>
    <t>Использование а/м ЗИЛ-130  на 1 час пробег-40 км/ч для СКРиВ</t>
  </si>
  <si>
    <t xml:space="preserve">Использование а/м УАЗ-3909,3962,31512 на 1 час пробег-40 км/ч </t>
  </si>
  <si>
    <t>Проверка эффективности производства горячей воды (напор,расход и температура)</t>
  </si>
  <si>
    <t xml:space="preserve"> (с НДС)</t>
  </si>
  <si>
    <t>к-1.1</t>
  </si>
  <si>
    <t>к-1.1.1</t>
  </si>
  <si>
    <t>к-1.1.2</t>
  </si>
  <si>
    <t>к-1.1.3</t>
  </si>
  <si>
    <t>к-1.1.4</t>
  </si>
  <si>
    <t>к-1.1.5</t>
  </si>
  <si>
    <t>к-1.1.6</t>
  </si>
  <si>
    <t>к-1.1.7</t>
  </si>
  <si>
    <t>к-1.1.8</t>
  </si>
  <si>
    <t>к-1.1.9</t>
  </si>
  <si>
    <t>к-1.1.10</t>
  </si>
  <si>
    <t>к-1.1.11</t>
  </si>
  <si>
    <t>к-1.1.12</t>
  </si>
  <si>
    <t>к-1.1.13</t>
  </si>
  <si>
    <t>к-1.1.14</t>
  </si>
  <si>
    <t>к-1.1.15</t>
  </si>
  <si>
    <t>к-1.1.16</t>
  </si>
  <si>
    <t>к-1.1.17</t>
  </si>
  <si>
    <t>к-1.2</t>
  </si>
  <si>
    <t>к-1.2.33</t>
  </si>
  <si>
    <t>к-1.2.34</t>
  </si>
  <si>
    <t>к-1.2.35</t>
  </si>
  <si>
    <t>к-1.2.36</t>
  </si>
  <si>
    <t>к-2.1.1</t>
  </si>
  <si>
    <t>к-2.1.2</t>
  </si>
  <si>
    <t>к-2.1.3</t>
  </si>
  <si>
    <t>к-2.1.4</t>
  </si>
  <si>
    <t>к-2.1.5</t>
  </si>
  <si>
    <t>к-2.1.6</t>
  </si>
  <si>
    <t>к-2.1.7</t>
  </si>
  <si>
    <t>к-2.1.8</t>
  </si>
  <si>
    <t>к-2.1.9</t>
  </si>
  <si>
    <t>к-2.1.10</t>
  </si>
  <si>
    <t>к-2.1.11</t>
  </si>
  <si>
    <t>к-2.1.12</t>
  </si>
  <si>
    <t>к-2.1.13</t>
  </si>
  <si>
    <t>к-2.1.14</t>
  </si>
  <si>
    <t>к-2.1.15</t>
  </si>
  <si>
    <t>к-2.1.16</t>
  </si>
  <si>
    <t>к-2.1.17</t>
  </si>
  <si>
    <t>к-2.1.18</t>
  </si>
  <si>
    <t>к-2.1.19</t>
  </si>
  <si>
    <t>к-2.1.20</t>
  </si>
  <si>
    <t>к-2.1.21</t>
  </si>
  <si>
    <t>к-2.1.22</t>
  </si>
  <si>
    <t>к-2.1.23</t>
  </si>
  <si>
    <t>к-2.1.24</t>
  </si>
  <si>
    <t>к-2.2.1</t>
  </si>
  <si>
    <t>к-2.2.2</t>
  </si>
  <si>
    <t>к-2.2.3</t>
  </si>
  <si>
    <t>к-2.2.4</t>
  </si>
  <si>
    <t>к-2.2.5</t>
  </si>
  <si>
    <t>к-2.2.6</t>
  </si>
  <si>
    <t>к-2.2.7</t>
  </si>
  <si>
    <t>к-2.2.8</t>
  </si>
  <si>
    <t>к-2.2.9</t>
  </si>
  <si>
    <t>к-2.2.10</t>
  </si>
  <si>
    <t>к-2.2.11</t>
  </si>
  <si>
    <t>к-2.2.12</t>
  </si>
  <si>
    <t>к-2.2.13</t>
  </si>
  <si>
    <t>к-2.2.14</t>
  </si>
  <si>
    <t>к-2.2.15</t>
  </si>
  <si>
    <t>к-2.2.16</t>
  </si>
  <si>
    <t>к-2.2.17</t>
  </si>
  <si>
    <t>к-2.2.18</t>
  </si>
  <si>
    <t>к-2.2.19</t>
  </si>
  <si>
    <t>к-2.2.20</t>
  </si>
  <si>
    <t>к-2.2.21</t>
  </si>
  <si>
    <t>к-2.2.22</t>
  </si>
  <si>
    <t>к-2.2.23</t>
  </si>
  <si>
    <t>к-2.2.24</t>
  </si>
  <si>
    <t>к-2.2.25</t>
  </si>
  <si>
    <t>к-2.2.26</t>
  </si>
  <si>
    <t>к-2.2.27</t>
  </si>
  <si>
    <t>к-2.2.28</t>
  </si>
  <si>
    <t>к-2.2.29</t>
  </si>
  <si>
    <t>к-2.2.30</t>
  </si>
  <si>
    <t>к-2.2.31</t>
  </si>
  <si>
    <t>к-2.2.32</t>
  </si>
  <si>
    <t>к-2.2.33</t>
  </si>
  <si>
    <t>к-2.2.34</t>
  </si>
  <si>
    <t>к-2.2.35</t>
  </si>
  <si>
    <t>к-2.2.36</t>
  </si>
  <si>
    <t>к-2.3.1</t>
  </si>
  <si>
    <t>к-2.3.2</t>
  </si>
  <si>
    <t>к-2.3.3</t>
  </si>
  <si>
    <t>к-2.3.4</t>
  </si>
  <si>
    <t>к-2.3.5</t>
  </si>
  <si>
    <t>к-2.3.6</t>
  </si>
  <si>
    <t>к-2.4.1</t>
  </si>
  <si>
    <t>к-2.4.2</t>
  </si>
  <si>
    <t>к-2.4.3</t>
  </si>
  <si>
    <t>к-2.4.4</t>
  </si>
  <si>
    <t>к-2.4.5</t>
  </si>
  <si>
    <t>к-2.4.6</t>
  </si>
  <si>
    <t>к-2.4.7</t>
  </si>
  <si>
    <t>к-2.5.1</t>
  </si>
  <si>
    <t>к-2.5.2</t>
  </si>
  <si>
    <t>к-2.5.3</t>
  </si>
  <si>
    <t>к-2.5.4</t>
  </si>
  <si>
    <t>к-2.5.5</t>
  </si>
  <si>
    <t>к-2.6.1</t>
  </si>
  <si>
    <t>к-2.6.2</t>
  </si>
  <si>
    <t>к-2.7.1</t>
  </si>
  <si>
    <t>к-3.1.1</t>
  </si>
  <si>
    <t>к-3.1.2</t>
  </si>
  <si>
    <t>к-3.1.3</t>
  </si>
  <si>
    <t>к-3.1.4</t>
  </si>
  <si>
    <t>к-3.1.5</t>
  </si>
  <si>
    <t>к-3.1.6</t>
  </si>
  <si>
    <t>к-3.1.7</t>
  </si>
  <si>
    <t>к-3.1.8</t>
  </si>
  <si>
    <t>к-3.1.9</t>
  </si>
  <si>
    <t>к-3.1.10</t>
  </si>
  <si>
    <t>к-3.1.11</t>
  </si>
  <si>
    <t>к-3.3.1</t>
  </si>
  <si>
    <t>к-3.3.2</t>
  </si>
  <si>
    <t>к-3.3.3</t>
  </si>
  <si>
    <t>к-3.3.4</t>
  </si>
  <si>
    <t>к-3.3.5</t>
  </si>
  <si>
    <t>к-3.3.6</t>
  </si>
  <si>
    <t>к-3.3.7</t>
  </si>
  <si>
    <t>к-3.3.8</t>
  </si>
  <si>
    <t>к-3.4.1</t>
  </si>
  <si>
    <t>к-3.4.2</t>
  </si>
  <si>
    <t>к-3.4.3</t>
  </si>
  <si>
    <t>к-3.4.4</t>
  </si>
  <si>
    <t>к-3.4.5</t>
  </si>
  <si>
    <t>к-3.4.6</t>
  </si>
  <si>
    <t>к-3.4.7</t>
  </si>
  <si>
    <t>к-3.4.8</t>
  </si>
  <si>
    <t>к-3.4.9</t>
  </si>
  <si>
    <t>к-3.4.10</t>
  </si>
  <si>
    <t>к-3.4.11</t>
  </si>
  <si>
    <t>к-3.4.12</t>
  </si>
  <si>
    <t>к-3.4.13</t>
  </si>
  <si>
    <t>к-3.4.14</t>
  </si>
  <si>
    <t>к-3.4.15</t>
  </si>
  <si>
    <t>к-3.4.16</t>
  </si>
  <si>
    <t>к-3.4.17</t>
  </si>
  <si>
    <t>к-3.4.18</t>
  </si>
  <si>
    <t>к-3.4.19</t>
  </si>
  <si>
    <t>к-3.4.20</t>
  </si>
  <si>
    <t>к-3.4.21</t>
  </si>
  <si>
    <t>к-3.4.22</t>
  </si>
  <si>
    <t>к-3.4.23</t>
  </si>
  <si>
    <t>к-3.4.24</t>
  </si>
  <si>
    <t>к-3.4.25</t>
  </si>
  <si>
    <t>к-3.4.26</t>
  </si>
  <si>
    <t>к-3.4.27</t>
  </si>
  <si>
    <t>к-3.4.28</t>
  </si>
  <si>
    <t>к-3.4.29</t>
  </si>
  <si>
    <t>к-3.4.30</t>
  </si>
  <si>
    <t>к-3.4.31</t>
  </si>
  <si>
    <t>к-3.4.32</t>
  </si>
  <si>
    <t>к-3.4.33</t>
  </si>
  <si>
    <t>к-3.4.34</t>
  </si>
  <si>
    <t>к-3.4.35</t>
  </si>
  <si>
    <t>к-3.4.36</t>
  </si>
  <si>
    <t>к-3.4.37</t>
  </si>
  <si>
    <t>к-3.4.38</t>
  </si>
  <si>
    <t>к-3.4.39</t>
  </si>
  <si>
    <t>к-3.4.40</t>
  </si>
  <si>
    <t>к-3.4.41</t>
  </si>
  <si>
    <t>к-3.4.42</t>
  </si>
  <si>
    <t>к-4.1</t>
  </si>
  <si>
    <t>к-4.2</t>
  </si>
  <si>
    <t>к-4.3</t>
  </si>
  <si>
    <t>к-4.4</t>
  </si>
  <si>
    <t>к-4.5</t>
  </si>
  <si>
    <t>к-4.6</t>
  </si>
  <si>
    <t>к-4.7</t>
  </si>
  <si>
    <t>к-4.8</t>
  </si>
  <si>
    <t>к-4.9</t>
  </si>
  <si>
    <t>к-4.10</t>
  </si>
  <si>
    <t>к-5.1</t>
  </si>
  <si>
    <t>к-5.2</t>
  </si>
  <si>
    <t>к-5.3</t>
  </si>
  <si>
    <t>к-5.4</t>
  </si>
  <si>
    <t>к-5.5</t>
  </si>
  <si>
    <t>к-5.6</t>
  </si>
  <si>
    <t>к-5.7</t>
  </si>
  <si>
    <t>к-5.8</t>
  </si>
  <si>
    <t>5. Замена</t>
  </si>
  <si>
    <t>к-5.9</t>
  </si>
  <si>
    <t>к-5.10</t>
  </si>
  <si>
    <t>к-5.11</t>
  </si>
  <si>
    <t>к-5.12</t>
  </si>
  <si>
    <t>к-5.13</t>
  </si>
  <si>
    <t>к-5.14</t>
  </si>
  <si>
    <t>к-5.15</t>
  </si>
  <si>
    <t>к-5.16</t>
  </si>
  <si>
    <t>к-5.17</t>
  </si>
  <si>
    <t>к-5.18</t>
  </si>
  <si>
    <t>к-5.19</t>
  </si>
  <si>
    <t>к-5.20</t>
  </si>
  <si>
    <t>к-5.21</t>
  </si>
  <si>
    <t>к-5.22</t>
  </si>
  <si>
    <t>к-5.23</t>
  </si>
  <si>
    <t>к-5.24</t>
  </si>
  <si>
    <t>к-5.25</t>
  </si>
  <si>
    <t>к-5.26</t>
  </si>
  <si>
    <t>к-5.27</t>
  </si>
  <si>
    <t>к-5.28</t>
  </si>
  <si>
    <t>к-5.29</t>
  </si>
  <si>
    <t>к-5.30</t>
  </si>
  <si>
    <t>к-5.31</t>
  </si>
  <si>
    <t>к-5.32</t>
  </si>
  <si>
    <t>к-5.33</t>
  </si>
  <si>
    <t>к-5.34</t>
  </si>
  <si>
    <t>к-5.35</t>
  </si>
  <si>
    <t>к-5.36</t>
  </si>
  <si>
    <t>к-5.37</t>
  </si>
  <si>
    <t>к-5.38</t>
  </si>
  <si>
    <t>к-5.39</t>
  </si>
  <si>
    <t>к-5.40</t>
  </si>
  <si>
    <t>к-5.41</t>
  </si>
  <si>
    <t>к-5.42</t>
  </si>
  <si>
    <t>к-5.43</t>
  </si>
  <si>
    <t>к-5.44</t>
  </si>
  <si>
    <t>к-5.45</t>
  </si>
  <si>
    <t>к-5.46</t>
  </si>
  <si>
    <t>к-5.47</t>
  </si>
  <si>
    <t>к-5.48</t>
  </si>
  <si>
    <t>к-5.49</t>
  </si>
  <si>
    <t>к-5.50</t>
  </si>
  <si>
    <t>к-5.51</t>
  </si>
  <si>
    <t>к-5.52</t>
  </si>
  <si>
    <t>к-5.53</t>
  </si>
  <si>
    <t>к-5.54</t>
  </si>
  <si>
    <t>к-5.55</t>
  </si>
  <si>
    <t>к-5.56</t>
  </si>
  <si>
    <t>к-5.57</t>
  </si>
  <si>
    <t>к-5.58</t>
  </si>
  <si>
    <t>к-5.59</t>
  </si>
  <si>
    <t>к-5.60</t>
  </si>
  <si>
    <t>к-5.61</t>
  </si>
  <si>
    <t>к-5.62</t>
  </si>
  <si>
    <t>к-5.63</t>
  </si>
  <si>
    <t>к-5.64</t>
  </si>
  <si>
    <t>к-5.65</t>
  </si>
  <si>
    <t>к-5.66</t>
  </si>
  <si>
    <t>к-5.67</t>
  </si>
  <si>
    <t>к-5.68</t>
  </si>
  <si>
    <t>к-5.69</t>
  </si>
  <si>
    <t>к-5.70</t>
  </si>
  <si>
    <t>к-5.71</t>
  </si>
  <si>
    <t>к-5.72</t>
  </si>
  <si>
    <t>к-5.73</t>
  </si>
  <si>
    <t>к-5.74</t>
  </si>
  <si>
    <t>к-5.75</t>
  </si>
  <si>
    <t>к-5.76</t>
  </si>
  <si>
    <t>к-5.77</t>
  </si>
  <si>
    <t>к-5.78</t>
  </si>
  <si>
    <t>к-5.79</t>
  </si>
  <si>
    <t>к-5.80</t>
  </si>
  <si>
    <t>к-5.81</t>
  </si>
  <si>
    <t>к-5.82</t>
  </si>
  <si>
    <t>к-5.83</t>
  </si>
  <si>
    <t>к-5.84</t>
  </si>
  <si>
    <t>к-5.85</t>
  </si>
  <si>
    <t>к-5.86</t>
  </si>
  <si>
    <t>к-5.87</t>
  </si>
  <si>
    <t>к-5.88</t>
  </si>
  <si>
    <t>к-5.89</t>
  </si>
  <si>
    <t>к-5.90</t>
  </si>
  <si>
    <t>к-5.91</t>
  </si>
  <si>
    <t>к-5.92</t>
  </si>
  <si>
    <t>к-5.93</t>
  </si>
  <si>
    <t>к-5.94</t>
  </si>
  <si>
    <t>к-5.95</t>
  </si>
  <si>
    <t>к-5.96</t>
  </si>
  <si>
    <t>к-5.97</t>
  </si>
  <si>
    <t>к-5.98</t>
  </si>
  <si>
    <t>к-5.99</t>
  </si>
  <si>
    <t>к-5.100</t>
  </si>
  <si>
    <t>к-5.101</t>
  </si>
  <si>
    <t>к-5.102</t>
  </si>
  <si>
    <t>к-5.103</t>
  </si>
  <si>
    <t>к-5.104</t>
  </si>
  <si>
    <t>к-5.105</t>
  </si>
  <si>
    <t>к-5.106</t>
  </si>
  <si>
    <t>к-5.107</t>
  </si>
  <si>
    <t>к-5.108</t>
  </si>
  <si>
    <t>к-5.109</t>
  </si>
  <si>
    <t>к-5.110</t>
  </si>
  <si>
    <t>к-5.111</t>
  </si>
  <si>
    <t>к-5.112</t>
  </si>
  <si>
    <t>к-5.113</t>
  </si>
  <si>
    <t>к-5.114</t>
  </si>
  <si>
    <t>к-5.115</t>
  </si>
  <si>
    <t>к-5.116</t>
  </si>
  <si>
    <t>к-5.117</t>
  </si>
  <si>
    <t>6. Прочие</t>
  </si>
  <si>
    <t>к-6.1.1</t>
  </si>
  <si>
    <t>к-6.1.2</t>
  </si>
  <si>
    <t>к-6.1.3</t>
  </si>
  <si>
    <t>к-6.1.4</t>
  </si>
  <si>
    <t>к-6.1.5</t>
  </si>
  <si>
    <t>к-6.1.6</t>
  </si>
  <si>
    <t>к-6.1.7</t>
  </si>
  <si>
    <t>к-6.1.9</t>
  </si>
  <si>
    <t>к-6.1.10</t>
  </si>
  <si>
    <t>к-6.1.11</t>
  </si>
  <si>
    <t>к-6.1.12</t>
  </si>
  <si>
    <t>к-6.1.13</t>
  </si>
  <si>
    <t>к-6.2.1</t>
  </si>
  <si>
    <t>к-6.2.2</t>
  </si>
  <si>
    <t>к-6.2.3</t>
  </si>
  <si>
    <t>к-6.2.4</t>
  </si>
  <si>
    <t>к-6.2.5</t>
  </si>
  <si>
    <t>к-6.2.6</t>
  </si>
  <si>
    <t>к-6.2.7</t>
  </si>
  <si>
    <t>к-6.2.8</t>
  </si>
  <si>
    <t>к-6.2.9</t>
  </si>
  <si>
    <t>к-6.2.10</t>
  </si>
  <si>
    <t>к-6.2.11</t>
  </si>
  <si>
    <t>к-6.2.12</t>
  </si>
  <si>
    <t>к-6.2.13</t>
  </si>
  <si>
    <t>к-6.2.14</t>
  </si>
  <si>
    <t>к-6.2.15</t>
  </si>
  <si>
    <t>к-6.2.16</t>
  </si>
  <si>
    <t>к-6.2.17</t>
  </si>
  <si>
    <t>к-6.2.18</t>
  </si>
  <si>
    <t>к-6.2.19</t>
  </si>
  <si>
    <t>к-6.2.20</t>
  </si>
  <si>
    <t>к-6.2.21</t>
  </si>
  <si>
    <t>к-6.2.22</t>
  </si>
  <si>
    <t>к-6.2.23</t>
  </si>
  <si>
    <t>к-6.2.24</t>
  </si>
  <si>
    <t>к-6.2.25</t>
  </si>
  <si>
    <t>к-6.2.26</t>
  </si>
  <si>
    <t>к-6.2.27</t>
  </si>
  <si>
    <t>к-6.2.28</t>
  </si>
  <si>
    <t>к-6.2.29</t>
  </si>
  <si>
    <t>к-6.2.30</t>
  </si>
  <si>
    <t>к-6.2.31</t>
  </si>
  <si>
    <t>к-6.2.32</t>
  </si>
  <si>
    <t>к-6.2.33</t>
  </si>
  <si>
    <t>к-6.2.34</t>
  </si>
  <si>
    <t>к-6.2.35</t>
  </si>
  <si>
    <t>к-6.2.36</t>
  </si>
  <si>
    <t>к-6.2.37</t>
  </si>
  <si>
    <t>к-6.2.38</t>
  </si>
  <si>
    <t>к-6.2.39</t>
  </si>
  <si>
    <t>к-6.2.40</t>
  </si>
  <si>
    <t>к-6.3.1</t>
  </si>
  <si>
    <t>к-6.4.1</t>
  </si>
  <si>
    <t>к-6.4.3</t>
  </si>
  <si>
    <t>к-1.1.18</t>
  </si>
  <si>
    <t>Разработка эскиза установки бытового газового счетчика на существующем газопроводе (при необходимости выезда на место обследования применять к.1,5)</t>
  </si>
  <si>
    <t>выдача копий архивных документов населению на 1 лист</t>
  </si>
  <si>
    <t>Врезка подземного газопровода
 диаметром до 100 мм (при обрезке газопровода без установки заглушки применять к. 0,8)</t>
  </si>
  <si>
    <t>Врезка подземного газопровода
 диаметром  201-300 мм(при обрезке газопровода без установки заглушки применять к. 0,8)</t>
  </si>
  <si>
    <t>Врезка подземного газопровода
 диаметром  301-400 мм(при обрезке газопровода без установки заглушки применять к. 0,8)</t>
  </si>
  <si>
    <t>Врезка подземного газопровода
 диаметром  401-500 мм(при обрезке газопровода без установки заглушки применять к. 0,8)</t>
  </si>
  <si>
    <t>Врезка полиэтиленового подземного газопровода
 диаметром до 100 мм с помощью муфты с закладными нагревателями</t>
  </si>
  <si>
    <t>Врезка полиэтиленового подземного газопровода
 диаметром 101-200 мм с помощью муфты с закладными нагревателями</t>
  </si>
  <si>
    <t>Врезка полиэтиленового подземного газопровода
 диаметром 201-300 мм с помощью муфты с закладными нагревателями</t>
  </si>
  <si>
    <t>Врезка полиэтиленового подземного газопровода
 диаметром 301-400 мм с помощью муфты с закладными нагревателями</t>
  </si>
  <si>
    <t>Врезка полиэтиленового подземного газопровода
 диаметром 401-500 мм с помощью муфты с закладными нагревателями</t>
  </si>
  <si>
    <t>к-2.1.25</t>
  </si>
  <si>
    <t>к-2.1.26</t>
  </si>
  <si>
    <t>к-2.1.27</t>
  </si>
  <si>
    <t>электрогазосварщик-врезчик 5 р-д, слесарь 4 р-д</t>
  </si>
  <si>
    <t>Обрезка внутридомового газопровода с установкой сварной заглушки при диаметре газопровода до 32 мм (при обрезке без установки заглушки применять коэф. 0,7)</t>
  </si>
  <si>
    <t>Сварка стыка внутридомового газопровода диаметром до 50 мм (при выполнении работ в стесненных условиях применять коэф. 1,25)</t>
  </si>
  <si>
    <t>электрогазосварщик-врезчик 4 р-д, слесарь 4 р-д</t>
  </si>
  <si>
    <t>на обрезку внутридомового газопровода с установкой сварной заглушки при диаметре газопровода 40-50 мм (при обрезке без установки заглушки применять коэф. 0,7)</t>
  </si>
  <si>
    <t>Монтаж газового счетчика с применением сварки</t>
  </si>
  <si>
    <t>к-2.2.37</t>
  </si>
  <si>
    <t>Монтаж газового счетчика без  применением сварки</t>
  </si>
  <si>
    <t>к-2.2.38</t>
  </si>
  <si>
    <t>Монтаж импульсного газового счетчика типа "Битар","Гранд" и др.аналогичных</t>
  </si>
  <si>
    <t>к-2.2.16б</t>
  </si>
  <si>
    <t>Отключение (подключение) плиты при монтаже счетчика</t>
  </si>
  <si>
    <t xml:space="preserve">Прием в эксплуатацию газового оборудования многоквартирного жилого дома (1 квартира) </t>
  </si>
  <si>
    <t>Внешний осмтор качества изоляции газопровода после опускания его в траншею</t>
  </si>
  <si>
    <t>Замена термозапорного клапана</t>
  </si>
  <si>
    <t>к-5.118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</si>
  <si>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</si>
  <si>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</si>
  <si>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</si>
  <si>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</si>
  <si>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</si>
  <si>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</si>
  <si>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</si>
  <si>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</si>
  <si>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</si>
  <si>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</si>
  <si>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</si>
  <si>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</si>
  <si>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</si>
  <si>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</si>
  <si>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</si>
  <si>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</si>
  <si>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</si>
  <si>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</si>
  <si>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</si>
  <si>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</si>
  <si>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</si>
  <si>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</si>
  <si>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</si>
  <si>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</si>
  <si>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</si>
  <si>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</si>
  <si>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</si>
  <si>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Демонтаж огневой камеры настенного котла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</si>
  <si>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</si>
  <si>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</si>
  <si>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</si>
  <si>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</si>
  <si>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</si>
  <si>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</si>
  <si>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</si>
  <si>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</si>
  <si>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</si>
  <si>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</si>
  <si>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</si>
  <si>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</si>
  <si>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</si>
  <si>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</si>
  <si>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</si>
  <si>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</si>
  <si>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</si>
  <si>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</si>
  <si>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</si>
  <si>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</si>
  <si>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</si>
  <si>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</si>
  <si>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</si>
  <si>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</si>
  <si>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</si>
  <si>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</si>
  <si>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</si>
  <si>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</si>
  <si>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</si>
  <si>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</si>
  <si>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</si>
  <si>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</si>
  <si>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</si>
  <si>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слесарь по экспл. и ремонту внутридом. г/о 5 р-д</t>
  </si>
  <si>
    <t>к-5.119</t>
  </si>
  <si>
    <t>к-5.120</t>
  </si>
  <si>
    <t>к-5.121</t>
  </si>
  <si>
    <t>к-5.122</t>
  </si>
  <si>
    <t>к-5.123</t>
  </si>
  <si>
    <t>к-5.124</t>
  </si>
  <si>
    <t>к-5.125</t>
  </si>
  <si>
    <t>к-5.126</t>
  </si>
  <si>
    <t>к-5.127</t>
  </si>
  <si>
    <t>к-5.128</t>
  </si>
  <si>
    <t>к-5.129</t>
  </si>
  <si>
    <t>к-5.130</t>
  </si>
  <si>
    <t>к-5.131</t>
  </si>
  <si>
    <t>к-5.132</t>
  </si>
  <si>
    <t>к-5.133</t>
  </si>
  <si>
    <t>к-5.134</t>
  </si>
  <si>
    <t>к-5.135</t>
  </si>
  <si>
    <t>к-5.136</t>
  </si>
  <si>
    <t>к-5.137</t>
  </si>
  <si>
    <t>к-5.138</t>
  </si>
  <si>
    <t>к-5.139</t>
  </si>
  <si>
    <t>к-5.140</t>
  </si>
  <si>
    <t>к-5.141</t>
  </si>
  <si>
    <t>к-5.142</t>
  </si>
  <si>
    <t>к-5.143</t>
  </si>
  <si>
    <t>к-5.144</t>
  </si>
  <si>
    <t>к-5.145</t>
  </si>
  <si>
    <t>к-5.146</t>
  </si>
  <si>
    <t>к-5.147</t>
  </si>
  <si>
    <t>к-5.148</t>
  </si>
  <si>
    <t>к-5.149</t>
  </si>
  <si>
    <t>к-5.150</t>
  </si>
  <si>
    <t>к-5.151</t>
  </si>
  <si>
    <t>к-5.152</t>
  </si>
  <si>
    <t>к-5.153</t>
  </si>
  <si>
    <t>к-5.154</t>
  </si>
  <si>
    <t>к-5.155</t>
  </si>
  <si>
    <t>к-5.156</t>
  </si>
  <si>
    <t>к-5.157</t>
  </si>
  <si>
    <t>к-5.158</t>
  </si>
  <si>
    <t>к-5.159</t>
  </si>
  <si>
    <t>к-5.160</t>
  </si>
  <si>
    <t>к-5.161</t>
  </si>
  <si>
    <t>к-5.162</t>
  </si>
  <si>
    <t>к-5.163</t>
  </si>
  <si>
    <t>к-5.164</t>
  </si>
  <si>
    <t>к-5.165</t>
  </si>
  <si>
    <t>к-5.166</t>
  </si>
  <si>
    <t>к-5.167</t>
  </si>
  <si>
    <t>к-5.168</t>
  </si>
  <si>
    <t>к-5.169</t>
  </si>
  <si>
    <t>к-5.170</t>
  </si>
  <si>
    <t>к-5.171</t>
  </si>
  <si>
    <t>к-5.172</t>
  </si>
  <si>
    <t>к-5.173</t>
  </si>
  <si>
    <t>к-5.174</t>
  </si>
  <si>
    <t>к-5.175</t>
  </si>
  <si>
    <t>к-5.176</t>
  </si>
  <si>
    <t>к-5.177</t>
  </si>
  <si>
    <t>к-5.178</t>
  </si>
  <si>
    <t>к-5.179</t>
  </si>
  <si>
    <t>к-5.180</t>
  </si>
  <si>
    <t>к-5.181</t>
  </si>
  <si>
    <t>к-6.1.14</t>
  </si>
  <si>
    <t>к-6.1.15</t>
  </si>
  <si>
    <t>к-6.1.16</t>
  </si>
  <si>
    <t>Простой автомашины ГАЗ-53 на 1 час для СКРиВ</t>
  </si>
  <si>
    <t xml:space="preserve">Простой автомашины ГАЗ-66 на 1 час </t>
  </si>
  <si>
    <t>Простой автомашины ЗИЛ-130 на 1 час для СКРиВ</t>
  </si>
  <si>
    <t>к-6.1.17</t>
  </si>
  <si>
    <t>комплекс услуг по установке газового счетчика без использования сварки 
с монтажом крана</t>
  </si>
  <si>
    <t xml:space="preserve">на комплекс услуг по установке газового счетчика без использования сварки </t>
  </si>
  <si>
    <t>дефектоскопист по ультразвуковому контролю сварных стыков 5 р-д, Дефектоскопист рентгено-гаммаграфирования 5 р-д</t>
  </si>
  <si>
    <t>специалист по экспл.средств защиты газопроводов от коррозии, токарь 5 р-д</t>
  </si>
  <si>
    <t>мастер, слесарь 4 р-д</t>
  </si>
  <si>
    <t>на составление проекта подземного (надземного) газопровода
 при длине от 101 до 200 м с установкой ГРПШ(При необходимости выезда на место обследования применять к.1,5)</t>
  </si>
  <si>
    <t>Врезка подземного газопровода
 диаметром  101-200 мм(при обрезке газопровода без установки заглушки применять к. 0,8)</t>
  </si>
  <si>
    <t>Подключение газового прибора со снятием пломбы</t>
  </si>
  <si>
    <t>к-5.182</t>
  </si>
  <si>
    <t>Использование а/м(вакуумная) КО-503В2</t>
  </si>
  <si>
    <t>водитель 3 класса</t>
  </si>
  <si>
    <t>к-6.4.2</t>
  </si>
  <si>
    <t>Обрезка или врезка газоровода 
надземной прокладки при диаметре 15-25 мм(при обрезке газопровода без установки заглушки применять к. 0,7)</t>
  </si>
  <si>
    <t>к-3.2.1</t>
  </si>
  <si>
    <t>к-3.2.2</t>
  </si>
  <si>
    <t>к-3.2.3</t>
  </si>
  <si>
    <t>к-3.2.4</t>
  </si>
  <si>
    <t>к-3.2.5</t>
  </si>
  <si>
    <t>к-3.2.6</t>
  </si>
  <si>
    <t>к-3.2.7</t>
  </si>
  <si>
    <t>к-3.2.8</t>
  </si>
  <si>
    <t>к-3.2.9</t>
  </si>
  <si>
    <t>к-3.2.10</t>
  </si>
  <si>
    <t>к-3.2.11</t>
  </si>
  <si>
    <t>Испытание газопровода диаметром до 100 мм длиной до 10 м(на каждые дополнительные 10 м длины применять коэф. 0,25)</t>
  </si>
  <si>
    <t>работы по ремонту настенных двухконтурных котлов</t>
  </si>
  <si>
    <t>Обрезка или врезка газоровода 
надземной прокладки при диаметре 25-40 мм(при обрезке газопровода без установки заглушки применять к. 0,7)</t>
  </si>
  <si>
    <t>Обрезка или врезка газоровода 
надземной прокладки при диаметре 50-100 мм(при обрезке газопровода без установки заглушки применять к. 0,7)</t>
  </si>
  <si>
    <t>Обрезка или врезка газоровода 
надземной прокладки при диаметре свыше 100 мм(при обрезке газопровода без установки заглушки применять к. 0,7)</t>
  </si>
  <si>
    <t>Пробивка отверстий в железобетонной стене для проклади г/п под трубу диаметром 32 мм</t>
  </si>
  <si>
    <t xml:space="preserve">  Cерсвисное обслуживание настенных газовых котлов:</t>
  </si>
  <si>
    <t>на комплекс услуг по установке газового счетчика с использованием  сварки</t>
  </si>
  <si>
    <t>на подготовку  поверки бытового счетчика газа G1-G6 до 10 м3/ч</t>
  </si>
  <si>
    <t>на подготовку  поверки бытового счетчика газа  с G-16, G-25 до 40 м3/ч</t>
  </si>
  <si>
    <t>к-2.1      Врезка</t>
  </si>
  <si>
    <t xml:space="preserve"> Проектные работы</t>
  </si>
  <si>
    <t>к-2.2.      Монтаж</t>
  </si>
  <si>
    <t>к-2.3     Земляные работы</t>
  </si>
  <si>
    <t>к-2.4      Установка</t>
  </si>
  <si>
    <t>2.5        Изоляция стыков</t>
  </si>
  <si>
    <t>2.6        Пробивка отверстий</t>
  </si>
  <si>
    <t>2.7        Восстановлениезащитного покрытия газопровода</t>
  </si>
  <si>
    <t>3.1.       Прием в эксплуатацию</t>
  </si>
  <si>
    <t>3.2.        Проверка</t>
  </si>
  <si>
    <t>3.3.       Контроль качества сварных соединений</t>
  </si>
  <si>
    <t>3.4.         Пуско-наладочные работы</t>
  </si>
  <si>
    <t>к-6.1      Использование автотранспорта</t>
  </si>
  <si>
    <t>6.2       Ремонтно-механическая мастерская</t>
  </si>
  <si>
    <t>6.3       Cерсвисное обслуживание настенных газовых котлов</t>
  </si>
  <si>
    <t xml:space="preserve">6.4       Сводные </t>
  </si>
  <si>
    <t>6.5       Подготовка к поверке счетчика</t>
  </si>
  <si>
    <t>Генеральный директор АО"Метан"</t>
  </si>
  <si>
    <r>
      <rPr>
        <b/>
        <sz val="16"/>
        <color indexed="8"/>
        <rFont val="Times New Roman"/>
        <family val="1"/>
      </rPr>
      <t xml:space="preserve">ПРЕЙСКУРАНТ цен на услуги АО "Метан" по прочей деятельности </t>
    </r>
    <r>
      <rPr>
        <sz val="16"/>
        <color indexed="8"/>
        <rFont val="Times New Roman"/>
        <family val="1"/>
      </rPr>
      <t xml:space="preserve">
(строительно-монтажные, предпроектные и проектные работы и другие)</t>
    </r>
  </si>
  <si>
    <t>Радиографический контроль стального сварного соединения г/провода диаметром 273 мм и выше</t>
  </si>
  <si>
    <t>дефектоскопист по ультразвуковому контролю сварных стыков 5р-д, дефектоскопист рентгено-гаммаграфирования 5 р-д</t>
  </si>
  <si>
    <t>к-6.1.18</t>
  </si>
  <si>
    <t>Использование автогидроподъемника 27846S на базе ГАЗ 3309</t>
  </si>
  <si>
    <t>водитель 1класса</t>
  </si>
  <si>
    <t>к.1.1.19</t>
  </si>
  <si>
    <t>Выполнение  расчета  на использование природного газа а качестве топлива для физических лиц</t>
  </si>
  <si>
    <t>начальник ПСО</t>
  </si>
  <si>
    <t>к.1.1.20</t>
  </si>
  <si>
    <t>Выполнение  расчета на использование природного газа а качестве топлива на отопление для юридических лиц и индивидуальных предпринимателей</t>
  </si>
  <si>
    <t>к.1.1.21</t>
  </si>
  <si>
    <t>Выполнение  расчета  на использование природного газа а качестве топлива на отопление,вентиляцию и горячее водоснабжение для юридических лиц и индивидуальных предпринимателей</t>
  </si>
  <si>
    <t>к.1.1.22</t>
  </si>
  <si>
    <t>Выполнение  расчета  на использование природного газа а качестве топлива на отопление,вентиляцию, горячее водоснабжение и технологические нужды для юридических лиц и индивидуальных предпринимателей</t>
  </si>
  <si>
    <t>Замена водяного блока (КГИ - 56,“Mora”, “NevaLux”, “Bosch”,“ARISTON” и др.)</t>
  </si>
  <si>
    <t>Замена электромагнитного клапана (ВПГ,“Mora”, “NevaLux”, “Bosch”,“Neva транзит”,
 “Вектор”,“ARISTON” и др.)</t>
  </si>
  <si>
    <t>Замена теплообменника (ВПГ,“Mora”, “NevaLux”, “Bosch” и др.)</t>
  </si>
  <si>
    <t>Замена теплообменника ( КГИ-56,“Neva транзит”, “Вектор” и др.)</t>
  </si>
  <si>
    <t>к-5.183</t>
  </si>
  <si>
    <t xml:space="preserve">Установка диэлектрической муфты </t>
  </si>
  <si>
    <t>к-5.184</t>
  </si>
  <si>
    <t xml:space="preserve">Перемонтаж резьбового соединения </t>
  </si>
  <si>
    <t>к-5.185</t>
  </si>
  <si>
    <t>Замена прокладки в газовой подводке плиты</t>
  </si>
  <si>
    <t>к-5.186</t>
  </si>
  <si>
    <t>Замена блока розжига плиты</t>
  </si>
  <si>
    <t>к-5.187</t>
  </si>
  <si>
    <t>Зачистка контактов электрической цепи плиты</t>
  </si>
  <si>
    <t>дополнения к емкостному водонагревателю(котлу):</t>
  </si>
  <si>
    <t>к-5.188</t>
  </si>
  <si>
    <t>Замена ремкомплекта на автоматику "Мимакс"</t>
  </si>
  <si>
    <t>к-5.189</t>
  </si>
  <si>
    <t>Замена снаряда автоматики "Мимакс"</t>
  </si>
  <si>
    <t>к-5.190</t>
  </si>
  <si>
    <t>к-5.191</t>
  </si>
  <si>
    <t>Чистка контактов ЭМК с пайкой катушки</t>
  </si>
  <si>
    <t>к-5.192</t>
  </si>
  <si>
    <t xml:space="preserve">Перепайка контактов ЭМК </t>
  </si>
  <si>
    <t>к-5.193</t>
  </si>
  <si>
    <t>Прочистка запальника АОГВ-11</t>
  </si>
  <si>
    <t>дополнения к проточному водонагревателю(колонке):</t>
  </si>
  <si>
    <t>к-5.194</t>
  </si>
  <si>
    <t>к-5.195</t>
  </si>
  <si>
    <t>к-5.196</t>
  </si>
  <si>
    <t>Зачистка контактов электрической цепи (“Mora”, “NevaLux”, “Bosch”,“Neva транзит”, 
“Вектор”,“ARISTON” и др.)</t>
  </si>
  <si>
    <t>к-5.197</t>
  </si>
  <si>
    <t>Замена батареек (“Mora”, “NevaLux”, “Bosch”,“Neva транзит”, “Вектор”,“ARISTON” и др.)</t>
  </si>
  <si>
    <t>к-5.198</t>
  </si>
  <si>
    <t>Замена дисплея (“Mora”, “NevaLux”, “Bosch”,“Neva транзит”, “Вектор”,“ARISTON” и др.)</t>
  </si>
  <si>
    <t>к-5.199</t>
  </si>
  <si>
    <t>Замена группы розжига(датчика ионизации и розжига) (“Mora”, “NevaLux”, “Bosch”,
“Neva транзит”, “Вектор”,“ARISTON” и др.)</t>
  </si>
  <si>
    <t>к-5.200</t>
  </si>
  <si>
    <t>Настройка положения группы розжига (“Mora”, “NevaLux”, “Bosch”,“Neva транзит”,
 “Вектор”,“ARISTON” и др.)</t>
  </si>
  <si>
    <t>к-5.201</t>
  </si>
  <si>
    <t>Замена шлейфа блока управления ( “NevaLux”и др.)</t>
  </si>
  <si>
    <t>к-5.202</t>
  </si>
  <si>
    <t>Замена  блока клапанов ( “NevaLux”,“Bosch”,“Россиянка” и др.)</t>
  </si>
  <si>
    <t>к-5.203</t>
  </si>
  <si>
    <t>к-5.204</t>
  </si>
  <si>
    <t>Замена  прокладок в подводных трубках ( “Mora”, “NevaLux”, “Bosch”,“Neva транзит”,
 “Вектор”,“ARISTON” и др.)</t>
  </si>
  <si>
    <t>к-5.205</t>
  </si>
  <si>
    <t>Перемонтаж резьбового соединения ( “Mora”, “NevaLux”, “Bosch”,“Neva транзит”,
 “Вектор”,“ARISTON” и др.)</t>
  </si>
  <si>
    <t>к-5.206</t>
  </si>
  <si>
    <t>Замена  прокладок в газовой(водяной) подводке ( “Mora”, “NevaLux”, “Bosch”,
“Neva транзит”, “Вектор”,“ARISTON” и др.)</t>
  </si>
  <si>
    <t>к-5.207</t>
  </si>
  <si>
    <t>к-5.208</t>
  </si>
  <si>
    <t>к-5.209</t>
  </si>
  <si>
    <t>к-5.210</t>
  </si>
  <si>
    <t>Ремонт газового блока колонки (  “Mora”, “NevaLux”, “Bosch”,“Neva транзит”,
 “Вектор”,“ARISTON” и др.)</t>
  </si>
  <si>
    <t>к-5.211</t>
  </si>
  <si>
    <t>Замена  газовой части блок-крана ( “Neva транзит”, “Вектор” и др.)</t>
  </si>
  <si>
    <t>к-5.212</t>
  </si>
  <si>
    <t>Замена  сальника водяного блока ( “Mora”, “NevaLux” и др.)</t>
  </si>
  <si>
    <t>Проверка соответствия исполнительной и технической документации объекта газификации</t>
  </si>
  <si>
    <t>1.2.1</t>
  </si>
  <si>
    <t>Проверка наличия газопровода в зоне размещения объекта строительства(с выездом на место с коэф.1,5)</t>
  </si>
  <si>
    <t xml:space="preserve"> вед.инженер ТО,нач.группы </t>
  </si>
  <si>
    <t>1.2.2</t>
  </si>
  <si>
    <t>1.2.3</t>
  </si>
  <si>
    <t>Проверка соответствия исполнительной и тех.документации объекта газификации требованиям действующего законодательства для подземн. г/провода до 100м(на каждый послед.100м к.0,5)</t>
  </si>
  <si>
    <t>1.2.4</t>
  </si>
  <si>
    <t>1.2.5</t>
  </si>
  <si>
    <t>Проверка соответствия исполнительной и тех.документации объекта газификации требованиям действующего законодательства для межпоселкового подземного г/провода на 1 км(на каждый послед.км г/пр примен.к.0,5)</t>
  </si>
  <si>
    <t>1.2.6</t>
  </si>
  <si>
    <t>Проверка соответствия исполнительной и тех.документации объекта газификации требованиям действующего законодательства для надземного г/провода в сельской местностина 1 км(на каждый послед.км г/пр примен.к.0,5)</t>
  </si>
  <si>
    <t>1.2.7</t>
  </si>
  <si>
    <t>Проверка соответствия исполнительной и тех.документации объекта газификации требованиям действующего законодательства для ГРП(на ГРУ прим.к.0,5)</t>
  </si>
  <si>
    <t>1.2.8</t>
  </si>
  <si>
    <t>Проверка соответствия исполнительной и тех.документации объекта газификации требованиям действующего законодательства для ШРП</t>
  </si>
  <si>
    <t>1.2.9</t>
  </si>
  <si>
    <t xml:space="preserve"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предприятия или котельной с ГРУ </t>
  </si>
  <si>
    <t>1.2.10</t>
  </si>
  <si>
    <t xml:space="preserve"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предприятия или котельной </t>
  </si>
  <si>
    <t>1.2.11</t>
  </si>
  <si>
    <t>Проверка соответствия исполнительной и тех.документации объекта газификации требованиям действующего законодательства газораспределительной системы общественного  здания производственного назначения</t>
  </si>
  <si>
    <t>1.2.12</t>
  </si>
  <si>
    <t xml:space="preserve">Проверка соответствия исполнительной и тех.документации объекта газификации требованиям действующего законодательства на установку бытовых г/приборов в производственном, общественном и др.зданиях  </t>
  </si>
  <si>
    <t>1.2.13</t>
  </si>
  <si>
    <t>Проверка соответствия исполнительной и тех.документации объекта газификации требованиям действующего законодательства на реконструкцию ГРП</t>
  </si>
  <si>
    <t>1.2.14</t>
  </si>
  <si>
    <t>Проверка соответствия исполнительной и тех.документации объекта газификации требованиям действующего законодательства на вынос и(или) демонтаж подземного г/провода</t>
  </si>
  <si>
    <t>1.2.15</t>
  </si>
  <si>
    <t>1.2.16</t>
  </si>
  <si>
    <t>Проверка соответствия исполнительной и тех.документации объекта газификации требованиям действующего законодательства  на реконструкцию газораспределительной системы предприятия или котельной</t>
  </si>
  <si>
    <t>1.2.17</t>
  </si>
  <si>
    <t>Проверка соответствия исполнительной и тех.документации объекта газификации требованиям действующего законодательства на установку промышленного счетчика газа и замену г/оборудования</t>
  </si>
  <si>
    <t>1.2.18</t>
  </si>
  <si>
    <t>Проверка соответствия исполнительной и тех.документации объекта газификации требованиям действующего законодательства на установку счетчика газа в коммунально-бытовом предприятии</t>
  </si>
  <si>
    <t>1.2.19</t>
  </si>
  <si>
    <t>Проверка соответствия исполнительной и тех.документации объекта газификации требованиям действующего законодательства на перенос и замену существующих бытовых г/приборов в производственном, общественном здании</t>
  </si>
  <si>
    <t>1.2.20</t>
  </si>
  <si>
    <t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жилого дома индивидуальной застройки и внутреннего г/проволв</t>
  </si>
  <si>
    <t>1.2.21</t>
  </si>
  <si>
    <t>Проверка соответствия исполнительной и тех.документации объекта газификации требованиям действующего законодательства на газификацию бани(летней кухни,гаража,теплицы)</t>
  </si>
  <si>
    <t>1.2.22</t>
  </si>
  <si>
    <t>Проверка соответствия исполнительной и тех.документации объекта газификации требованиям действующего законодательства на установку дополнительных г/приборов в жилом доме</t>
  </si>
  <si>
    <t>1.2.23</t>
  </si>
  <si>
    <t>Проверка соответствия исполнительной и тех.документации объекта газификации требованиям действующего законодательства на перенос и замену г/оборудования в жилом доме</t>
  </si>
  <si>
    <t>1.2.24</t>
  </si>
  <si>
    <t>Проверка соответствия исполнительной и тех.документации объекта газификации требованиям действующего законодательства на установку бытового счетчика газа на существующем г/проводе в жилом доме</t>
  </si>
  <si>
    <t>1.2.25</t>
  </si>
  <si>
    <t>Проверка соответствия исполнительной и тех.документации объекта газификации требованиям действующего законодательства на установку бытового счетчика газа,  перенос и замену г/оборудования</t>
  </si>
  <si>
    <t>1.2.26</t>
  </si>
  <si>
    <t>Проверка соответствия исполнительной и тех.документации объекта газификации требованиям действующего законодательства на установку бытового счетчика и дополнительного  г/оборудования</t>
  </si>
  <si>
    <t>1.2.27</t>
  </si>
  <si>
    <t xml:space="preserve">Проверка соответствия исполнительной и тех.документации объекта газификации требованиям действующего законодательства  для жилого дома от места подключения до приборов с количеством квартир до 20 </t>
  </si>
  <si>
    <t>1.2.28</t>
  </si>
  <si>
    <t xml:space="preserve"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многоквартирного жилого дома от места подключения до прибора </t>
  </si>
  <si>
    <t>1.2.29</t>
  </si>
  <si>
    <t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многоквартирного жилого дома с ШРП от места подключения до прибора</t>
  </si>
  <si>
    <t>1.2.30</t>
  </si>
  <si>
    <t>Проверка соответствия исполнительной и тех.документации объекта газификации требованиям действующего законодательства на пересечение существующего г/провода автодорогами, волоконно-оптическими линиями связи, водопроводом,канализацией,нефтепроводами и др.</t>
  </si>
  <si>
    <t>1.2.31</t>
  </si>
  <si>
    <t xml:space="preserve">Проверка соответствия исполнительной и тех.документации объекта газификации требованиям действующего законодательства на установку системы автоматического контроля загазованности в производственном, общественном и др. зданиях </t>
  </si>
  <si>
    <t>1.2.32</t>
  </si>
  <si>
    <t>Подготовка актов об определении границ раздела собственности</t>
  </si>
  <si>
    <t>дополнительно к плите:</t>
  </si>
  <si>
    <t>Изготовление шток-грибка к газовому водонагревателю</t>
  </si>
  <si>
    <t>штамповщик 4 разряда</t>
  </si>
  <si>
    <t>к-6.5.1</t>
  </si>
  <si>
    <t>Замена микропереключателя (“Mora”, “NevaLux”, “Bosch”,“Neva транзит”,
 “Вектор”,“ARISTON” и др.)</t>
  </si>
  <si>
    <t>Замена блока управления (“Mora”, “NevaLux”, “Bosch”,“Neva транзит”,
 “Вектор”,“ARISTON” и др.)</t>
  </si>
  <si>
    <t>Замена  термодатчика ( “Mora”, “NevaLux”, “Bosch”,“Neva транзит”, 
“Вектор”,“ARISTON” и др.)</t>
  </si>
  <si>
    <t>Замена  датчика перегрева ( “Mora”, “NevaLux”, “Bosch”,“Neva транзит”,
 “Вектор”,“ARISTON” и др.)</t>
  </si>
  <si>
    <t>Замена  водяного сбросного клапана ( “Mora”, “NevaLux”, “Neva транзит”,
 “Вектор” и др.)</t>
  </si>
  <si>
    <t>Регулировка  водяного сбросного клапана ( “NevaLux”, “Bosch”,“Neva транзит”,
 “Вектор” и др.)</t>
  </si>
  <si>
    <t>к-2.1.28</t>
  </si>
  <si>
    <t>к-2.1.29</t>
  </si>
  <si>
    <t>подготовка монтажного узла присоединения диаметром 89 мм(для юридических лиц)</t>
  </si>
  <si>
    <t>электрогазосварщик-врезчик 5 р-д, слесарь 5 р-д 2 чел.</t>
  </si>
  <si>
    <t>подготовка монтажного узла присоединения диаметром 108 мм(для юридических лиц)</t>
  </si>
  <si>
    <t>к-2.1.30</t>
  </si>
  <si>
    <t xml:space="preserve">на обрезку внутридомового газопровода без применения сварки с последующей нарезкой резьбы и установкой заглушки при диаметре газопровода до 32 мм(при обрезке без установки заглушки применять коэф. 0,7), (при выполнении работ в стесненных условиях применять коэф. 1,25)
</t>
  </si>
  <si>
    <t>Установка регулятора давления газа диаметром 100 мм</t>
  </si>
  <si>
    <t>Первичный пуск газа в газовое оборудование жилого дома индивидуальной застройки при  установке отопительной горелки (При установке двух отопительных горелок применять коэффициент 1,8; при установке бытового счетчика газа применять коэффициент 1,1).</t>
  </si>
  <si>
    <t>к-3.4.26/1</t>
  </si>
  <si>
    <t>к-6.4.4</t>
  </si>
  <si>
    <t>к-6.4.5</t>
  </si>
  <si>
    <t>на комплекс услуг по перемонтажу газового счетчика</t>
  </si>
  <si>
    <t>Монтаж 1 метра трубы, диаметром 
15-20 мм на внутреннюю газификацию(при выполнении работ в стесненных условиях применять к.1,25)</t>
  </si>
  <si>
    <t>Монтаж 1 метра трубы, диаметром 
25 мм на внутреннюю газификацию(при выполнении работ в стесненных условиях применять к.1,25)</t>
  </si>
  <si>
    <t>к-5.213</t>
  </si>
  <si>
    <t>к-5.214</t>
  </si>
  <si>
    <t>замена газовой подводки с гибкой на гибкую</t>
  </si>
  <si>
    <t>замена газовой подводки с жёсткой на гибкую</t>
  </si>
  <si>
    <t>на комплекс услуг по снятию ЗПУ/КЗН,подключению и пуску газовой плиты</t>
  </si>
  <si>
    <t>к-6.6.1</t>
  </si>
  <si>
    <t>изготовление ксерокопий документов формата А-3</t>
  </si>
  <si>
    <t>к-6.6.2</t>
  </si>
  <si>
    <t>изготовление ксерокопий документов формата А-4</t>
  </si>
  <si>
    <t>6.6       Прочие</t>
  </si>
  <si>
    <t>к-2.2.39</t>
  </si>
  <si>
    <t>Монтаж газовой части водонагревателя газового (бойлера)</t>
  </si>
  <si>
    <t>Замена газового клапана</t>
  </si>
  <si>
    <t>Чистка сбросного клапана</t>
  </si>
  <si>
    <t>Замена прессостата</t>
  </si>
  <si>
    <t>Замена крана подпитки</t>
  </si>
  <si>
    <t>Замена байпасного клапана</t>
  </si>
  <si>
    <t>Замена катушки модуляции пламени</t>
  </si>
  <si>
    <t>Замена золотника расширительного бака</t>
  </si>
  <si>
    <t>Очистка,смазка подшипников вентилятора дымоудаления</t>
  </si>
  <si>
    <t>к-5.117а</t>
  </si>
  <si>
    <t>Замена сигнализатора загазованности для индивидуальных жилых домов и квартир</t>
  </si>
  <si>
    <t>к-6.1.19</t>
  </si>
  <si>
    <t>к-6.1.20</t>
  </si>
  <si>
    <t>к-6.1.21</t>
  </si>
  <si>
    <t>Использование а/м КАМАЗ 43255-R4 № р097ау58  на 1 час</t>
  </si>
  <si>
    <t>Использование экскаватора JCB 3CX SUPER №15-07уе58  на 1 час</t>
  </si>
  <si>
    <t xml:space="preserve">Использование трактора ХТА-200 №51-83рк58 на 1 час </t>
  </si>
  <si>
    <r>
      <t>Монтаж газовой части котла</t>
    </r>
    <r>
      <rPr>
        <sz val="12"/>
        <color indexed="43"/>
        <rFont val="Times New Roman"/>
        <family val="1"/>
      </rPr>
      <t>(АОГВ)</t>
    </r>
  </si>
  <si>
    <t>к-6.4.6</t>
  </si>
  <si>
    <t>к-6.4.7</t>
  </si>
  <si>
    <t>к-6.4.8</t>
  </si>
  <si>
    <t>к-6.4.9</t>
  </si>
  <si>
    <t>к-6.4.10</t>
  </si>
  <si>
    <t>к-6.4.11</t>
  </si>
  <si>
    <t>к-6.4.12</t>
  </si>
  <si>
    <t>к-6.4.13</t>
  </si>
  <si>
    <t>к-6.4.14</t>
  </si>
  <si>
    <t>к-6.4.15</t>
  </si>
  <si>
    <t>к-6.4.16</t>
  </si>
  <si>
    <t>к-6.4.17</t>
  </si>
  <si>
    <t>к-6.4.18</t>
  </si>
  <si>
    <t>к-6.4.19</t>
  </si>
  <si>
    <t>к-6.4.20</t>
  </si>
  <si>
    <t>к-6.4.21</t>
  </si>
  <si>
    <t>к-6.4.22</t>
  </si>
  <si>
    <t xml:space="preserve"> электрогазосварщик-врезчик,
слесарь,ведущий инженер ТО,водитель</t>
  </si>
  <si>
    <t>на комплекс услуг по  врезке газопровода надземной прокладки
при диаметре 15-25мм</t>
  </si>
  <si>
    <t>на комплекс услуг по  врезке газопровода надземной прокладки
при диаметре 25-40мм</t>
  </si>
  <si>
    <t>на комплекс услуг по  врезке газопровода надземной прокладки
при диаметре 50-100мм</t>
  </si>
  <si>
    <t>на комплекс услуг по  врезке газопровода надземной прокладки
при диаметре свыше 100мм</t>
  </si>
  <si>
    <t>на комплекс услуг по врезке полиэтиленового подземного газопровода диаметром 
до100 мм с помощью муфты с закладными нагревателями</t>
  </si>
  <si>
    <t xml:space="preserve">на комплекс услуг по врезке подземного газопровода диаметром до100 мм </t>
  </si>
  <si>
    <t xml:space="preserve">на комплекс услуг по врезке подземного газопровода диаметром до100 мм  с восстановлением изоляции
</t>
  </si>
  <si>
    <t xml:space="preserve">на комплекс услуг по врезке подземного газопровода диаметром до100 мм  газораспределительной системы предприятия или котельной
</t>
  </si>
  <si>
    <t xml:space="preserve">на комплекс услуг по врезке подземного газопровода диаметром до100 мм с восстановлением изоляци газораспределительной системы предприятия или котельной
</t>
  </si>
  <si>
    <t>на комплекс услуг по врезке подземного газопровода диаметром 
до 100 мм приспособлением Новака</t>
  </si>
  <si>
    <t>на комплекс услуг по врезке подземного газопровода диаметром до 100 мм 
приспособлением Новака с восстановлением изоляции</t>
  </si>
  <si>
    <t>на комплекс услуг по врезке подземного газопровода диаметром до 100 мм 
приспособлением Новака газораспределительной системы предприятия или котельной</t>
  </si>
  <si>
    <t>на комплекс услуг по врезке подземного газопровода диаметром до 100 мм
 приспособлением Новака с востановлением изоляции газораспределительной системы предприятия или котельной</t>
  </si>
  <si>
    <t>на комплекс услуг по врезке подземного газопровода диаметром 101-200 мм 
приспособлением Новака газораспределительной системы предприятия или котельной</t>
  </si>
  <si>
    <t>на комплекс услуг по врезке подземного газопровода диаметром 101-200 мм
 приспособлением Новака с восстановлением изоляции газораспределительной системы предприятия или котельной</t>
  </si>
  <si>
    <t>на комплекс услуг по врезке подземного газопровода диаметром 101-200 мм  
газораспределительной системы предприятия или котельной</t>
  </si>
  <si>
    <t>на комплекс услуг по врезке подземного газопровода диаметром 101-200 мм 
 с восстановлением изоляции газораспределительной системы предприятия или котельной</t>
  </si>
  <si>
    <t>к.-5-215</t>
  </si>
  <si>
    <t>к.-5-216</t>
  </si>
  <si>
    <t>к.-5-217</t>
  </si>
  <si>
    <t>к.-5-218</t>
  </si>
  <si>
    <t>к.-5-219</t>
  </si>
  <si>
    <t>к.-5-220</t>
  </si>
  <si>
    <t>к.-5-221</t>
  </si>
  <si>
    <t>к.-5-222</t>
  </si>
  <si>
    <t xml:space="preserve">2018 год </t>
  </si>
  <si>
    <r>
      <t>Монтаж газовой части ВПГ</t>
    </r>
    <r>
      <rPr>
        <sz val="12"/>
        <color indexed="43"/>
        <rFont val="Times New Roman"/>
        <family val="1"/>
      </rPr>
      <t>(колонка)</t>
    </r>
  </si>
  <si>
    <t>Установка чугунных задвижек диаметром 80 - 100 мм</t>
  </si>
  <si>
    <t>Установка чугунных задвижек диаметром 100 - 150 мм</t>
  </si>
  <si>
    <r>
      <t>Первичный пуск в эксплуатацию подземного газопровода (на каждый последующий километр применять коэффициент 0,9). (</t>
    </r>
    <r>
      <rPr>
        <b/>
        <sz val="12"/>
        <rFont val="Times New Roman"/>
        <family val="1"/>
      </rPr>
      <t>При повторном пуске газа применять коэффициент 0,7 в п.3.4.1-23</t>
    </r>
    <r>
      <rPr>
        <sz val="12"/>
        <rFont val="Times New Roman"/>
        <family val="1"/>
      </rPr>
      <t>).(для коммерческих структур)</t>
    </r>
  </si>
  <si>
    <r>
      <t xml:space="preserve">Первичный пуск газа в газовое оборудование жилого дома индивидуальной застройки при установке плиты (При установке двух плит применять коэффициент 1,8; при установке бытового счетчика газа применять коэффициент 1,15) </t>
    </r>
    <r>
      <rPr>
        <b/>
        <sz val="12"/>
        <rFont val="Times New Roman"/>
        <family val="1"/>
      </rPr>
      <t>(При повторном пуске газа в п.3.4.24—42 применять к.0,3)</t>
    </r>
  </si>
  <si>
    <t>к-6.5.2</t>
  </si>
  <si>
    <t>Т.Н.Казарина</t>
  </si>
  <si>
    <t>___________________И.Н. Борисов</t>
  </si>
  <si>
    <t>_____________________________2017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</si>
</sst>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?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;[Red]0.00"/>
    <numFmt numFmtId="179" formatCode="0;[Red]0"/>
    <numFmt numFmtId="180" formatCode="????0"/>
    <numFmt numFmtId="181" formatCode="0.000"/>
    <numFmt numFmtId="182" formatCode="0.0000"/>
    <numFmt numFmtId="183" formatCode="0.0"/>
    <numFmt numFmtId="184" formatCode="0.0%"/>
    <numFmt numFmtId="185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left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2" fillId="0" borderId="11" xfId="0" applyNumberFormat="1" applyFont="1" applyFill="1" applyBorder="1" applyAlignment="1">
      <alignment horizontal="left"/>
    </xf>
    <xf numFmtId="0" fontId="62" fillId="0" borderId="11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/>
    </xf>
    <xf numFmtId="0" fontId="62" fillId="0" borderId="11" xfId="0" applyNumberFormat="1" applyFont="1" applyFill="1" applyBorder="1" applyAlignment="1">
      <alignment horizontal="left" vertical="center"/>
    </xf>
    <xf numFmtId="0" fontId="62" fillId="0" borderId="11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0" fontId="62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/>
    </xf>
    <xf numFmtId="49" fontId="62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61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0" fontId="63" fillId="33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horizontal="left"/>
    </xf>
    <xf numFmtId="0" fontId="11" fillId="0" borderId="11" xfId="0" applyFont="1" applyBorder="1" applyAlignment="1">
      <alignment horizontal="justify" vertical="center" wrapText="1"/>
    </xf>
    <xf numFmtId="0" fontId="62" fillId="0" borderId="14" xfId="0" applyNumberFormat="1" applyFont="1" applyFill="1" applyBorder="1" applyAlignment="1">
      <alignment horizontal="left"/>
    </xf>
    <xf numFmtId="0" fontId="62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15" fillId="0" borderId="11" xfId="0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49" fontId="60" fillId="0" borderId="11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62" fillId="0" borderId="10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/>
    </xf>
    <xf numFmtId="4" fontId="60" fillId="0" borderId="11" xfId="0" applyNumberFormat="1" applyFont="1" applyFill="1" applyBorder="1" applyAlignment="1">
      <alignment horizontal="center" vertical="center"/>
    </xf>
    <xf numFmtId="0" fontId="62" fillId="34" borderId="0" xfId="0" applyFont="1" applyFill="1" applyAlignment="1">
      <alignment/>
    </xf>
    <xf numFmtId="0" fontId="62" fillId="0" borderId="15" xfId="0" applyFont="1" applyFill="1" applyBorder="1" applyAlignment="1">
      <alignment horizontal="left" vertical="center"/>
    </xf>
    <xf numFmtId="0" fontId="66" fillId="0" borderId="11" xfId="0" applyFont="1" applyBorder="1" applyAlignment="1">
      <alignment vertical="center" wrapText="1"/>
    </xf>
    <xf numFmtId="0" fontId="66" fillId="0" borderId="11" xfId="0" applyNumberFormat="1" applyFont="1" applyFill="1" applyBorder="1" applyAlignment="1">
      <alignment horizontal="left" vertical="center"/>
    </xf>
    <xf numFmtId="10" fontId="67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0" fontId="68" fillId="34" borderId="0" xfId="0" applyNumberFormat="1" applyFont="1" applyFill="1" applyAlignment="1">
      <alignment/>
    </xf>
    <xf numFmtId="10" fontId="69" fillId="34" borderId="0" xfId="0" applyNumberFormat="1" applyFont="1" applyFill="1" applyAlignment="1">
      <alignment/>
    </xf>
    <xf numFmtId="0" fontId="17" fillId="0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10" fontId="62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 vertical="center"/>
    </xf>
    <xf numFmtId="10" fontId="60" fillId="0" borderId="0" xfId="0" applyNumberFormat="1" applyFont="1" applyFill="1" applyAlignment="1">
      <alignment/>
    </xf>
    <xf numFmtId="4" fontId="2" fillId="0" borderId="11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left" vertical="center"/>
    </xf>
    <xf numFmtId="4" fontId="62" fillId="34" borderId="11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10" fontId="70" fillId="35" borderId="0" xfId="0" applyNumberFormat="1" applyFont="1" applyFill="1" applyAlignment="1">
      <alignment/>
    </xf>
    <xf numFmtId="0" fontId="62" fillId="0" borderId="15" xfId="0" applyFont="1" applyFill="1" applyBorder="1" applyAlignment="1">
      <alignment horizontal="left" vertical="center" wrapText="1"/>
    </xf>
    <xf numFmtId="0" fontId="61" fillId="0" borderId="11" xfId="0" applyNumberFormat="1" applyFont="1" applyBorder="1" applyAlignment="1">
      <alignment vertical="center"/>
    </xf>
    <xf numFmtId="10" fontId="71" fillId="0" borderId="0" xfId="0" applyNumberFormat="1" applyFont="1" applyFill="1" applyAlignment="1">
      <alignment horizontal="center" vertical="center"/>
    </xf>
    <xf numFmtId="10" fontId="42" fillId="0" borderId="0" xfId="0" applyNumberFormat="1" applyFont="1" applyFill="1" applyAlignment="1">
      <alignment horizontal="center" vertical="center"/>
    </xf>
    <xf numFmtId="10" fontId="71" fillId="34" borderId="0" xfId="0" applyNumberFormat="1" applyFont="1" applyFill="1" applyAlignment="1">
      <alignment horizontal="center" vertical="center"/>
    </xf>
    <xf numFmtId="0" fontId="62" fillId="34" borderId="11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" fontId="65" fillId="0" borderId="0" xfId="0" applyNumberFormat="1" applyFont="1" applyAlignment="1">
      <alignment horizontal="center" vertical="center"/>
    </xf>
    <xf numFmtId="10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/>
    </xf>
    <xf numFmtId="4" fontId="65" fillId="0" borderId="0" xfId="0" applyNumberFormat="1" applyFont="1" applyFill="1" applyAlignment="1">
      <alignment horizontal="center" vertical="center"/>
    </xf>
    <xf numFmtId="10" fontId="65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8" fillId="0" borderId="12" xfId="0" applyNumberFormat="1" applyFont="1" applyFill="1" applyBorder="1" applyAlignment="1">
      <alignment horizontal="left" vertical="center"/>
    </xf>
    <xf numFmtId="0" fontId="68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68" fillId="0" borderId="12" xfId="0" applyNumberFormat="1" applyFont="1" applyFill="1" applyBorder="1" applyAlignment="1">
      <alignment horizontal="center"/>
    </xf>
    <xf numFmtId="0" fontId="68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left"/>
    </xf>
    <xf numFmtId="0" fontId="68" fillId="0" borderId="19" xfId="0" applyNumberFormat="1" applyFont="1" applyFill="1" applyBorder="1" applyAlignment="1">
      <alignment horizontal="left"/>
    </xf>
    <xf numFmtId="0" fontId="68" fillId="0" borderId="15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4" fontId="51" fillId="34" borderId="11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4" fontId="5" fillId="34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5"/>
  <sheetViews>
    <sheetView tabSelected="1" zoomScale="80" zoomScaleNormal="80" zoomScaleSheetLayoutView="80" zoomScalePageLayoutView="0" workbookViewId="0" topLeftCell="A1">
      <selection activeCell="O9" sqref="O9"/>
    </sheetView>
  </sheetViews>
  <sheetFormatPr defaultColWidth="9.140625" defaultRowHeight="15" outlineLevelRow="1"/>
  <cols>
    <col min="1" max="1" width="10.57421875" style="3" customWidth="1"/>
    <col min="2" max="2" width="94.8515625" style="18" customWidth="1"/>
    <col min="3" max="3" width="12.421875" style="1" customWidth="1"/>
    <col min="4" max="4" width="17.421875" style="14" customWidth="1"/>
    <col min="5" max="5" width="12.28125" style="43" customWidth="1"/>
    <col min="6" max="6" width="8.7109375" style="94" hidden="1" customWidth="1"/>
    <col min="7" max="7" width="14.28125" style="1" hidden="1" customWidth="1"/>
    <col min="8" max="8" width="14.8515625" style="1" hidden="1" customWidth="1"/>
    <col min="9" max="9" width="8.8515625" style="1" customWidth="1"/>
    <col min="10" max="13" width="9.140625" style="1" customWidth="1"/>
    <col min="14" max="16384" width="9.140625" style="1" customWidth="1"/>
  </cols>
  <sheetData>
    <row r="1" spans="3:6" ht="34.5" customHeight="1">
      <c r="C1" s="130" t="s">
        <v>352</v>
      </c>
      <c r="D1" s="130"/>
      <c r="E1" s="47"/>
      <c r="F1" s="93"/>
    </row>
    <row r="2" spans="3:9" ht="34.5" customHeight="1">
      <c r="C2" s="90" t="s">
        <v>981</v>
      </c>
      <c r="D2" s="90"/>
      <c r="E2" s="125"/>
      <c r="F2" s="126"/>
      <c r="G2" s="127"/>
      <c r="H2" s="127"/>
      <c r="I2" s="127"/>
    </row>
    <row r="3" spans="3:9" ht="34.5" customHeight="1">
      <c r="C3" s="90" t="s">
        <v>1224</v>
      </c>
      <c r="D3" s="90"/>
      <c r="E3" s="125"/>
      <c r="F3" s="126"/>
      <c r="G3" s="127"/>
      <c r="H3" s="127"/>
      <c r="I3" s="127"/>
    </row>
    <row r="4" spans="3:9" ht="19.5" customHeight="1">
      <c r="C4" s="90" t="s">
        <v>1225</v>
      </c>
      <c r="D4" s="90"/>
      <c r="E4" s="128"/>
      <c r="F4" s="129"/>
      <c r="G4" s="124"/>
      <c r="H4" s="124"/>
      <c r="I4" s="124"/>
    </row>
    <row r="5" ht="42" customHeight="1"/>
    <row r="6" spans="1:4" ht="52.5" customHeight="1">
      <c r="A6" s="131" t="s">
        <v>982</v>
      </c>
      <c r="B6" s="131"/>
      <c r="C6" s="131"/>
      <c r="D6" s="131"/>
    </row>
    <row r="7" spans="1:4" ht="16.5" customHeight="1">
      <c r="A7" s="166"/>
      <c r="B7" s="166"/>
      <c r="C7" s="166"/>
      <c r="D7" s="166"/>
    </row>
    <row r="8" spans="1:5" ht="15" customHeight="1">
      <c r="A8" s="162" t="s">
        <v>154</v>
      </c>
      <c r="B8" s="163"/>
      <c r="C8" s="167" t="s">
        <v>81</v>
      </c>
      <c r="D8" s="168" t="s">
        <v>353</v>
      </c>
      <c r="E8" s="169" t="s">
        <v>1216</v>
      </c>
    </row>
    <row r="9" spans="1:5" ht="38.25" customHeight="1">
      <c r="A9" s="164"/>
      <c r="B9" s="165"/>
      <c r="C9" s="170"/>
      <c r="D9" s="171"/>
      <c r="E9" s="172" t="s">
        <v>417</v>
      </c>
    </row>
    <row r="10" spans="1:5" ht="12" customHeight="1">
      <c r="A10" s="78"/>
      <c r="B10" s="79"/>
      <c r="C10" s="80"/>
      <c r="D10" s="81"/>
      <c r="E10" s="97"/>
    </row>
    <row r="11" spans="1:5" ht="18.75">
      <c r="A11" s="49"/>
      <c r="B11" s="132" t="s">
        <v>247</v>
      </c>
      <c r="C11" s="133"/>
      <c r="D11" s="133"/>
      <c r="E11" s="97"/>
    </row>
    <row r="12" spans="1:5" ht="23.25">
      <c r="A12" s="50" t="s">
        <v>418</v>
      </c>
      <c r="B12" s="48" t="s">
        <v>965</v>
      </c>
      <c r="C12" s="2"/>
      <c r="D12" s="2"/>
      <c r="E12" s="97"/>
    </row>
    <row r="13" spans="1:8" s="6" customFormat="1" ht="54" customHeight="1" outlineLevel="1">
      <c r="A13" s="4" t="s">
        <v>419</v>
      </c>
      <c r="B13" s="19" t="s">
        <v>71</v>
      </c>
      <c r="C13" s="5" t="s">
        <v>156</v>
      </c>
      <c r="D13" s="61" t="s">
        <v>246</v>
      </c>
      <c r="E13" s="98">
        <v>2895.06</v>
      </c>
      <c r="F13" s="119" t="e">
        <f>E13/#REF!</f>
        <v>#REF!</v>
      </c>
      <c r="H13" s="111" t="e">
        <f>SUM(F13:F34)/22</f>
        <v>#REF!</v>
      </c>
    </row>
    <row r="14" spans="1:6" s="6" customFormat="1" ht="31.5" outlineLevel="1">
      <c r="A14" s="4" t="s">
        <v>420</v>
      </c>
      <c r="B14" s="19" t="s">
        <v>72</v>
      </c>
      <c r="C14" s="5" t="s">
        <v>156</v>
      </c>
      <c r="D14" s="61" t="s">
        <v>246</v>
      </c>
      <c r="E14" s="98">
        <v>3300.37</v>
      </c>
      <c r="F14" s="119" t="e">
        <f>E14/#REF!</f>
        <v>#REF!</v>
      </c>
    </row>
    <row r="15" spans="1:6" s="6" customFormat="1" ht="50.25" customHeight="1" outlineLevel="1">
      <c r="A15" s="4" t="s">
        <v>421</v>
      </c>
      <c r="B15" s="20" t="s">
        <v>73</v>
      </c>
      <c r="C15" s="5" t="s">
        <v>156</v>
      </c>
      <c r="D15" s="61" t="s">
        <v>246</v>
      </c>
      <c r="E15" s="98">
        <v>3589.88</v>
      </c>
      <c r="F15" s="119" t="e">
        <f>E15/#REF!</f>
        <v>#REF!</v>
      </c>
    </row>
    <row r="16" spans="1:6" s="6" customFormat="1" ht="69" customHeight="1" outlineLevel="1">
      <c r="A16" s="4" t="s">
        <v>422</v>
      </c>
      <c r="B16" s="20" t="s">
        <v>74</v>
      </c>
      <c r="C16" s="5" t="s">
        <v>156</v>
      </c>
      <c r="D16" s="61" t="s">
        <v>246</v>
      </c>
      <c r="E16" s="98">
        <v>4574.2</v>
      </c>
      <c r="F16" s="119" t="e">
        <f>E16/#REF!</f>
        <v>#REF!</v>
      </c>
    </row>
    <row r="17" spans="1:6" s="6" customFormat="1" ht="66" customHeight="1" outlineLevel="1">
      <c r="A17" s="4" t="s">
        <v>423</v>
      </c>
      <c r="B17" s="19" t="s">
        <v>75</v>
      </c>
      <c r="C17" s="5" t="s">
        <v>156</v>
      </c>
      <c r="D17" s="61" t="s">
        <v>246</v>
      </c>
      <c r="E17" s="98">
        <v>2200.25</v>
      </c>
      <c r="F17" s="119" t="e">
        <f>E17/#REF!</f>
        <v>#REF!</v>
      </c>
    </row>
    <row r="18" spans="1:6" s="6" customFormat="1" ht="49.5" customHeight="1" outlineLevel="1">
      <c r="A18" s="4" t="s">
        <v>424</v>
      </c>
      <c r="B18" s="19" t="s">
        <v>76</v>
      </c>
      <c r="C18" s="5" t="s">
        <v>156</v>
      </c>
      <c r="D18" s="61" t="s">
        <v>246</v>
      </c>
      <c r="E18" s="98">
        <v>2547.66</v>
      </c>
      <c r="F18" s="119" t="e">
        <f>E18/#REF!</f>
        <v>#REF!</v>
      </c>
    </row>
    <row r="19" spans="1:6" s="6" customFormat="1" ht="36" customHeight="1" outlineLevel="1">
      <c r="A19" s="4" t="s">
        <v>425</v>
      </c>
      <c r="B19" s="21" t="s">
        <v>77</v>
      </c>
      <c r="C19" s="5" t="s">
        <v>156</v>
      </c>
      <c r="D19" s="61" t="s">
        <v>246</v>
      </c>
      <c r="E19" s="98">
        <v>984.32</v>
      </c>
      <c r="F19" s="119" t="e">
        <f>E19/#REF!</f>
        <v>#REF!</v>
      </c>
    </row>
    <row r="20" spans="1:6" s="11" customFormat="1" ht="36.75" customHeight="1" outlineLevel="1">
      <c r="A20" s="4" t="s">
        <v>426</v>
      </c>
      <c r="B20" s="25" t="s">
        <v>248</v>
      </c>
      <c r="C20" s="10" t="s">
        <v>156</v>
      </c>
      <c r="D20" s="61" t="s">
        <v>246</v>
      </c>
      <c r="E20" s="44">
        <v>312.67</v>
      </c>
      <c r="F20" s="119" t="e">
        <f>E20/#REF!</f>
        <v>#REF!</v>
      </c>
    </row>
    <row r="21" spans="1:6" s="11" customFormat="1" ht="50.25" customHeight="1" outlineLevel="1">
      <c r="A21" s="4" t="s">
        <v>427</v>
      </c>
      <c r="B21" s="22" t="s">
        <v>249</v>
      </c>
      <c r="C21" s="10" t="s">
        <v>156</v>
      </c>
      <c r="D21" s="61" t="s">
        <v>246</v>
      </c>
      <c r="E21" s="44">
        <v>829.57</v>
      </c>
      <c r="F21" s="119" t="e">
        <f>E21/#REF!</f>
        <v>#REF!</v>
      </c>
    </row>
    <row r="22" spans="1:6" s="11" customFormat="1" ht="51.75" customHeight="1" outlineLevel="1">
      <c r="A22" s="4" t="s">
        <v>428</v>
      </c>
      <c r="B22" s="22" t="s">
        <v>250</v>
      </c>
      <c r="C22" s="10" t="s">
        <v>156</v>
      </c>
      <c r="D22" s="61" t="s">
        <v>246</v>
      </c>
      <c r="E22" s="44">
        <v>16501.87</v>
      </c>
      <c r="F22" s="119" t="e">
        <f>E22/#REF!</f>
        <v>#REF!</v>
      </c>
    </row>
    <row r="23" spans="1:6" s="11" customFormat="1" ht="31.5" outlineLevel="1">
      <c r="A23" s="4" t="s">
        <v>429</v>
      </c>
      <c r="B23" s="22" t="s">
        <v>251</v>
      </c>
      <c r="C23" s="10" t="s">
        <v>156</v>
      </c>
      <c r="D23" s="61" t="s">
        <v>246</v>
      </c>
      <c r="E23" s="44">
        <v>2895.06</v>
      </c>
      <c r="F23" s="119" t="e">
        <f>E23/#REF!</f>
        <v>#REF!</v>
      </c>
    </row>
    <row r="24" spans="1:6" s="11" customFormat="1" ht="31.5" outlineLevel="1">
      <c r="A24" s="4" t="s">
        <v>430</v>
      </c>
      <c r="B24" s="22" t="s">
        <v>252</v>
      </c>
      <c r="C24" s="10" t="s">
        <v>156</v>
      </c>
      <c r="D24" s="61" t="s">
        <v>246</v>
      </c>
      <c r="E24" s="44">
        <v>6369.14</v>
      </c>
      <c r="F24" s="119" t="e">
        <f>E24/#REF!</f>
        <v>#REF!</v>
      </c>
    </row>
    <row r="25" spans="1:6" s="11" customFormat="1" ht="31.5" outlineLevel="1">
      <c r="A25" s="4" t="s">
        <v>431</v>
      </c>
      <c r="B25" s="22" t="s">
        <v>253</v>
      </c>
      <c r="C25" s="10" t="s">
        <v>156</v>
      </c>
      <c r="D25" s="61" t="s">
        <v>246</v>
      </c>
      <c r="E25" s="44">
        <v>9843.22</v>
      </c>
      <c r="F25" s="119" t="e">
        <f>E25/#REF!</f>
        <v>#REF!</v>
      </c>
    </row>
    <row r="26" spans="1:6" s="11" customFormat="1" ht="51" customHeight="1" outlineLevel="1">
      <c r="A26" s="4" t="s">
        <v>432</v>
      </c>
      <c r="B26" s="7" t="s">
        <v>935</v>
      </c>
      <c r="C26" s="10" t="s">
        <v>156</v>
      </c>
      <c r="D26" s="61" t="s">
        <v>246</v>
      </c>
      <c r="E26" s="44">
        <v>19107.43</v>
      </c>
      <c r="F26" s="119" t="e">
        <f>E26/#REF!</f>
        <v>#REF!</v>
      </c>
    </row>
    <row r="27" spans="1:6" s="6" customFormat="1" ht="15.75" outlineLevel="1">
      <c r="A27" s="4" t="s">
        <v>433</v>
      </c>
      <c r="B27" s="19" t="s">
        <v>254</v>
      </c>
      <c r="C27" s="5" t="s">
        <v>156</v>
      </c>
      <c r="D27" s="61" t="s">
        <v>246</v>
      </c>
      <c r="E27" s="98">
        <v>579.01</v>
      </c>
      <c r="F27" s="119" t="e">
        <f>E27/#REF!</f>
        <v>#REF!</v>
      </c>
    </row>
    <row r="28" spans="1:6" s="6" customFormat="1" ht="15.75" outlineLevel="1">
      <c r="A28" s="4" t="s">
        <v>434</v>
      </c>
      <c r="B28" s="19" t="s">
        <v>255</v>
      </c>
      <c r="C28" s="5" t="s">
        <v>156</v>
      </c>
      <c r="D28" s="61" t="s">
        <v>246</v>
      </c>
      <c r="E28" s="98">
        <v>1158.03</v>
      </c>
      <c r="F28" s="119" t="e">
        <f>E28/#REF!</f>
        <v>#REF!</v>
      </c>
    </row>
    <row r="29" spans="1:6" s="6" customFormat="1" ht="30" customHeight="1" outlineLevel="1">
      <c r="A29" s="4" t="s">
        <v>435</v>
      </c>
      <c r="B29" s="19" t="s">
        <v>256</v>
      </c>
      <c r="C29" s="5" t="s">
        <v>156</v>
      </c>
      <c r="D29" s="61" t="s">
        <v>246</v>
      </c>
      <c r="E29" s="98">
        <v>2316.05</v>
      </c>
      <c r="F29" s="119" t="e">
        <f>E29/#REF!</f>
        <v>#REF!</v>
      </c>
    </row>
    <row r="30" spans="1:6" s="6" customFormat="1" ht="39" customHeight="1" outlineLevel="1">
      <c r="A30" s="4" t="s">
        <v>767</v>
      </c>
      <c r="B30" s="19" t="s">
        <v>768</v>
      </c>
      <c r="C30" s="5" t="s">
        <v>156</v>
      </c>
      <c r="D30" s="61" t="s">
        <v>246</v>
      </c>
      <c r="E30" s="98">
        <v>926.42</v>
      </c>
      <c r="F30" s="119" t="e">
        <f>E30/#REF!</f>
        <v>#REF!</v>
      </c>
    </row>
    <row r="31" spans="1:6" s="6" customFormat="1" ht="35.25" customHeight="1" outlineLevel="1">
      <c r="A31" s="83" t="s">
        <v>988</v>
      </c>
      <c r="B31" s="84" t="s">
        <v>989</v>
      </c>
      <c r="C31" s="85" t="s">
        <v>82</v>
      </c>
      <c r="D31" s="107" t="s">
        <v>990</v>
      </c>
      <c r="E31" s="98">
        <v>2927.9</v>
      </c>
      <c r="F31" s="119" t="e">
        <f>E31/#REF!</f>
        <v>#REF!</v>
      </c>
    </row>
    <row r="32" spans="1:6" s="6" customFormat="1" ht="35.25" customHeight="1" outlineLevel="1">
      <c r="A32" s="83" t="s">
        <v>991</v>
      </c>
      <c r="B32" s="84" t="s">
        <v>992</v>
      </c>
      <c r="C32" s="85" t="s">
        <v>82</v>
      </c>
      <c r="D32" s="107" t="s">
        <v>990</v>
      </c>
      <c r="E32" s="98">
        <v>3415.89</v>
      </c>
      <c r="F32" s="119" t="e">
        <f>E32/#REF!</f>
        <v>#REF!</v>
      </c>
    </row>
    <row r="33" spans="1:6" s="6" customFormat="1" ht="35.25" customHeight="1" outlineLevel="1">
      <c r="A33" s="83" t="s">
        <v>993</v>
      </c>
      <c r="B33" s="84" t="s">
        <v>994</v>
      </c>
      <c r="C33" s="85" t="s">
        <v>82</v>
      </c>
      <c r="D33" s="107" t="s">
        <v>990</v>
      </c>
      <c r="E33" s="98">
        <v>4532.42</v>
      </c>
      <c r="F33" s="119" t="e">
        <f>E33/#REF!</f>
        <v>#REF!</v>
      </c>
    </row>
    <row r="34" spans="1:6" s="6" customFormat="1" ht="35.25" customHeight="1" outlineLevel="1">
      <c r="A34" s="83" t="s">
        <v>995</v>
      </c>
      <c r="B34" s="84" t="s">
        <v>996</v>
      </c>
      <c r="C34" s="85" t="s">
        <v>82</v>
      </c>
      <c r="D34" s="107" t="s">
        <v>990</v>
      </c>
      <c r="E34" s="98">
        <v>7319.76</v>
      </c>
      <c r="F34" s="119" t="e">
        <f>E34/#REF!</f>
        <v>#REF!</v>
      </c>
    </row>
    <row r="35" spans="1:6" s="6" customFormat="1" ht="15.75" outlineLevel="1">
      <c r="A35" s="52"/>
      <c r="B35" s="55"/>
      <c r="C35" s="56"/>
      <c r="D35" s="56"/>
      <c r="E35" s="98"/>
      <c r="F35" s="119"/>
    </row>
    <row r="36" spans="1:6" s="6" customFormat="1" ht="15.75" hidden="1">
      <c r="A36" s="52"/>
      <c r="B36" s="55"/>
      <c r="C36" s="56"/>
      <c r="D36" s="56"/>
      <c r="E36" s="98"/>
      <c r="F36" s="119"/>
    </row>
    <row r="37" spans="1:6" s="6" customFormat="1" ht="15.75" hidden="1">
      <c r="A37" s="52"/>
      <c r="B37" s="55"/>
      <c r="C37" s="56"/>
      <c r="D37" s="56"/>
      <c r="E37" s="98"/>
      <c r="F37" s="119"/>
    </row>
    <row r="38" spans="1:6" s="6" customFormat="1" ht="15.75">
      <c r="A38" s="52"/>
      <c r="B38" s="55"/>
      <c r="C38" s="56"/>
      <c r="D38" s="56"/>
      <c r="E38" s="98"/>
      <c r="F38" s="119"/>
    </row>
    <row r="39" spans="1:6" s="6" customFormat="1" ht="0.75" customHeight="1">
      <c r="A39" s="52"/>
      <c r="B39" s="55"/>
      <c r="C39" s="56"/>
      <c r="D39" s="56"/>
      <c r="E39" s="98"/>
      <c r="F39" s="119"/>
    </row>
    <row r="40" spans="1:6" s="6" customFormat="1" ht="31.5" customHeight="1">
      <c r="A40" s="87" t="s">
        <v>436</v>
      </c>
      <c r="B40" s="134" t="s">
        <v>1056</v>
      </c>
      <c r="C40" s="135"/>
      <c r="D40" s="135"/>
      <c r="E40" s="98"/>
      <c r="F40" s="119"/>
    </row>
    <row r="41" spans="1:8" s="6" customFormat="1" ht="39.75" customHeight="1" outlineLevel="1">
      <c r="A41" s="88" t="s">
        <v>1057</v>
      </c>
      <c r="B41" s="84" t="s">
        <v>1058</v>
      </c>
      <c r="C41" s="5" t="s">
        <v>156</v>
      </c>
      <c r="D41" s="123" t="s">
        <v>1059</v>
      </c>
      <c r="E41" s="98">
        <v>410.79</v>
      </c>
      <c r="F41" s="119" t="e">
        <f>E41/#REF!</f>
        <v>#REF!</v>
      </c>
      <c r="H41" s="111" t="e">
        <f>SUM(F41:F76)/36</f>
        <v>#REF!</v>
      </c>
    </row>
    <row r="42" spans="1:6" s="6" customFormat="1" ht="28.5" customHeight="1" outlineLevel="1">
      <c r="A42" s="88" t="s">
        <v>1060</v>
      </c>
      <c r="B42" s="84" t="s">
        <v>146</v>
      </c>
      <c r="C42" s="5" t="s">
        <v>156</v>
      </c>
      <c r="D42" s="61" t="s">
        <v>1059</v>
      </c>
      <c r="E42" s="98">
        <v>1150.2</v>
      </c>
      <c r="F42" s="119" t="e">
        <f>E42/#REF!</f>
        <v>#REF!</v>
      </c>
    </row>
    <row r="43" spans="1:6" s="6" customFormat="1" ht="51.75" customHeight="1" outlineLevel="1">
      <c r="A43" s="88" t="s">
        <v>1061</v>
      </c>
      <c r="B43" s="84" t="s">
        <v>1062</v>
      </c>
      <c r="C43" s="5" t="s">
        <v>156</v>
      </c>
      <c r="D43" s="61" t="s">
        <v>1059</v>
      </c>
      <c r="E43" s="98">
        <v>2834.43</v>
      </c>
      <c r="F43" s="119" t="e">
        <f>E43/#REF!</f>
        <v>#REF!</v>
      </c>
    </row>
    <row r="44" spans="1:6" s="6" customFormat="1" ht="28.5" customHeight="1" outlineLevel="1">
      <c r="A44" s="88" t="s">
        <v>1063</v>
      </c>
      <c r="B44" s="84" t="s">
        <v>258</v>
      </c>
      <c r="C44" s="5" t="s">
        <v>156</v>
      </c>
      <c r="D44" s="61" t="s">
        <v>1059</v>
      </c>
      <c r="E44" s="98">
        <v>1766.38</v>
      </c>
      <c r="F44" s="119" t="e">
        <f>E44/#REF!</f>
        <v>#REF!</v>
      </c>
    </row>
    <row r="45" spans="1:6" s="6" customFormat="1" ht="51" customHeight="1" outlineLevel="1">
      <c r="A45" s="88" t="s">
        <v>1064</v>
      </c>
      <c r="B45" s="84" t="s">
        <v>1065</v>
      </c>
      <c r="C45" s="5" t="s">
        <v>156</v>
      </c>
      <c r="D45" s="61" t="s">
        <v>1059</v>
      </c>
      <c r="E45" s="98">
        <v>2587.96</v>
      </c>
      <c r="F45" s="119" t="e">
        <f>E45/#REF!</f>
        <v>#REF!</v>
      </c>
    </row>
    <row r="46" spans="1:6" s="6" customFormat="1" ht="53.25" customHeight="1" outlineLevel="1">
      <c r="A46" s="88" t="s">
        <v>1066</v>
      </c>
      <c r="B46" s="84" t="s">
        <v>1067</v>
      </c>
      <c r="C46" s="5" t="s">
        <v>156</v>
      </c>
      <c r="D46" s="61" t="s">
        <v>1059</v>
      </c>
      <c r="E46" s="98">
        <v>1560.99</v>
      </c>
      <c r="F46" s="119" t="e">
        <f>E46/#REF!</f>
        <v>#REF!</v>
      </c>
    </row>
    <row r="47" spans="1:6" s="6" customFormat="1" ht="38.25" customHeight="1" outlineLevel="1">
      <c r="A47" s="88" t="s">
        <v>1068</v>
      </c>
      <c r="B47" s="84" t="s">
        <v>1069</v>
      </c>
      <c r="C47" s="5" t="s">
        <v>156</v>
      </c>
      <c r="D47" s="61" t="s">
        <v>1059</v>
      </c>
      <c r="E47" s="98">
        <v>3779.24</v>
      </c>
      <c r="F47" s="119" t="e">
        <f>E47/#REF!</f>
        <v>#REF!</v>
      </c>
    </row>
    <row r="48" spans="1:6" s="6" customFormat="1" ht="36" customHeight="1" outlineLevel="1">
      <c r="A48" s="88" t="s">
        <v>1070</v>
      </c>
      <c r="B48" s="84" t="s">
        <v>1071</v>
      </c>
      <c r="C48" s="5" t="s">
        <v>156</v>
      </c>
      <c r="D48" s="61" t="s">
        <v>1059</v>
      </c>
      <c r="E48" s="98">
        <v>1560.99</v>
      </c>
      <c r="F48" s="119" t="e">
        <f>E48/#REF!</f>
        <v>#REF!</v>
      </c>
    </row>
    <row r="49" spans="1:6" s="6" customFormat="1" ht="50.25" customHeight="1" outlineLevel="1">
      <c r="A49" s="88" t="s">
        <v>1072</v>
      </c>
      <c r="B49" s="84" t="s">
        <v>1073</v>
      </c>
      <c r="C49" s="5" t="s">
        <v>156</v>
      </c>
      <c r="D49" s="61" t="s">
        <v>1059</v>
      </c>
      <c r="E49" s="98">
        <v>6243.96</v>
      </c>
      <c r="F49" s="119" t="e">
        <f>E49/#REF!</f>
        <v>#REF!</v>
      </c>
    </row>
    <row r="50" spans="1:6" s="6" customFormat="1" ht="50.25" customHeight="1" outlineLevel="1">
      <c r="A50" s="88" t="s">
        <v>1074</v>
      </c>
      <c r="B50" s="84" t="s">
        <v>1075</v>
      </c>
      <c r="C50" s="5" t="s">
        <v>156</v>
      </c>
      <c r="D50" s="61" t="s">
        <v>1059</v>
      </c>
      <c r="E50" s="98">
        <v>4765.13</v>
      </c>
      <c r="F50" s="119" t="e">
        <f>E50/#REF!</f>
        <v>#REF!</v>
      </c>
    </row>
    <row r="51" spans="1:6" s="6" customFormat="1" ht="51" customHeight="1" outlineLevel="1">
      <c r="A51" s="88" t="s">
        <v>1076</v>
      </c>
      <c r="B51" s="84" t="s">
        <v>1077</v>
      </c>
      <c r="C51" s="5" t="s">
        <v>156</v>
      </c>
      <c r="D51" s="61" t="s">
        <v>1059</v>
      </c>
      <c r="E51" s="98">
        <v>2752.27</v>
      </c>
      <c r="F51" s="119" t="e">
        <f>E51/#REF!</f>
        <v>#REF!</v>
      </c>
    </row>
    <row r="52" spans="1:6" s="6" customFormat="1" ht="50.25" customHeight="1" outlineLevel="1">
      <c r="A52" s="88" t="s">
        <v>1078</v>
      </c>
      <c r="B52" s="84" t="s">
        <v>1079</v>
      </c>
      <c r="C52" s="5" t="s">
        <v>156</v>
      </c>
      <c r="D52" s="61" t="s">
        <v>1059</v>
      </c>
      <c r="E52" s="98">
        <v>2957.67</v>
      </c>
      <c r="F52" s="119" t="e">
        <f>E52/#REF!</f>
        <v>#REF!</v>
      </c>
    </row>
    <row r="53" spans="1:6" s="6" customFormat="1" ht="37.5" customHeight="1" outlineLevel="1">
      <c r="A53" s="88" t="s">
        <v>1080</v>
      </c>
      <c r="B53" s="84" t="s">
        <v>1081</v>
      </c>
      <c r="C53" s="5" t="s">
        <v>156</v>
      </c>
      <c r="D53" s="61" t="s">
        <v>1059</v>
      </c>
      <c r="E53" s="98">
        <v>4190.03</v>
      </c>
      <c r="F53" s="119" t="e">
        <f>E53/#REF!</f>
        <v>#REF!</v>
      </c>
    </row>
    <row r="54" spans="1:6" s="6" customFormat="1" ht="51" customHeight="1" outlineLevel="1">
      <c r="A54" s="88" t="s">
        <v>1082</v>
      </c>
      <c r="B54" s="84" t="s">
        <v>1083</v>
      </c>
      <c r="C54" s="5" t="s">
        <v>156</v>
      </c>
      <c r="D54" s="61" t="s">
        <v>1059</v>
      </c>
      <c r="E54" s="98">
        <v>2218.25</v>
      </c>
      <c r="F54" s="119" t="e">
        <f>E54/#REF!</f>
        <v>#REF!</v>
      </c>
    </row>
    <row r="55" spans="1:6" s="6" customFormat="1" ht="25.5" outlineLevel="1">
      <c r="A55" s="88" t="s">
        <v>1084</v>
      </c>
      <c r="B55" s="84" t="s">
        <v>257</v>
      </c>
      <c r="C55" s="5" t="s">
        <v>156</v>
      </c>
      <c r="D55" s="61" t="s">
        <v>1059</v>
      </c>
      <c r="E55" s="98">
        <v>1355.6</v>
      </c>
      <c r="F55" s="119" t="e">
        <f>E55/#REF!</f>
        <v>#REF!</v>
      </c>
    </row>
    <row r="56" spans="1:6" s="6" customFormat="1" ht="48" customHeight="1" outlineLevel="1">
      <c r="A56" s="88" t="s">
        <v>1085</v>
      </c>
      <c r="B56" s="84" t="s">
        <v>1086</v>
      </c>
      <c r="C56" s="5" t="s">
        <v>156</v>
      </c>
      <c r="D56" s="61" t="s">
        <v>1059</v>
      </c>
      <c r="E56" s="98">
        <v>2916.59</v>
      </c>
      <c r="F56" s="119" t="e">
        <f>E56/#REF!</f>
        <v>#REF!</v>
      </c>
    </row>
    <row r="57" spans="1:6" s="6" customFormat="1" ht="51" customHeight="1" outlineLevel="1">
      <c r="A57" s="88" t="s">
        <v>1087</v>
      </c>
      <c r="B57" s="84" t="s">
        <v>1088</v>
      </c>
      <c r="C57" s="5" t="s">
        <v>156</v>
      </c>
      <c r="D57" s="61" t="s">
        <v>1059</v>
      </c>
      <c r="E57" s="98">
        <v>2341.48</v>
      </c>
      <c r="F57" s="119" t="e">
        <f>E57/#REF!</f>
        <v>#REF!</v>
      </c>
    </row>
    <row r="58" spans="1:6" s="6" customFormat="1" ht="53.25" customHeight="1" outlineLevel="1">
      <c r="A58" s="88" t="s">
        <v>1089</v>
      </c>
      <c r="B58" s="84" t="s">
        <v>1090</v>
      </c>
      <c r="C58" s="5" t="s">
        <v>156</v>
      </c>
      <c r="D58" s="61" t="s">
        <v>1059</v>
      </c>
      <c r="E58" s="98">
        <v>2012.86</v>
      </c>
      <c r="F58" s="119" t="e">
        <f>E58/#REF!</f>
        <v>#REF!</v>
      </c>
    </row>
    <row r="59" spans="1:6" s="6" customFormat="1" ht="57" customHeight="1" outlineLevel="1">
      <c r="A59" s="88" t="s">
        <v>1091</v>
      </c>
      <c r="B59" s="84" t="s">
        <v>1092</v>
      </c>
      <c r="C59" s="5" t="s">
        <v>156</v>
      </c>
      <c r="D59" s="61" t="s">
        <v>1059</v>
      </c>
      <c r="E59" s="98">
        <v>1848.54</v>
      </c>
      <c r="F59" s="119" t="e">
        <f>E59/#REF!</f>
        <v>#REF!</v>
      </c>
    </row>
    <row r="60" spans="1:6" s="6" customFormat="1" ht="47.25" outlineLevel="1">
      <c r="A60" s="88" t="s">
        <v>1093</v>
      </c>
      <c r="B60" s="84" t="s">
        <v>1094</v>
      </c>
      <c r="C60" s="5" t="s">
        <v>156</v>
      </c>
      <c r="D60" s="61" t="s">
        <v>1059</v>
      </c>
      <c r="E60" s="98">
        <v>677.8</v>
      </c>
      <c r="F60" s="119" t="e">
        <f>E60/#REF!</f>
        <v>#REF!</v>
      </c>
    </row>
    <row r="61" spans="1:6" s="6" customFormat="1" ht="50.25" customHeight="1" outlineLevel="1">
      <c r="A61" s="88" t="s">
        <v>1095</v>
      </c>
      <c r="B61" s="84" t="s">
        <v>1096</v>
      </c>
      <c r="C61" s="5" t="s">
        <v>156</v>
      </c>
      <c r="D61" s="61" t="s">
        <v>1059</v>
      </c>
      <c r="E61" s="98">
        <v>492.94</v>
      </c>
      <c r="F61" s="119" t="e">
        <f>E61/#REF!</f>
        <v>#REF!</v>
      </c>
    </row>
    <row r="62" spans="1:6" s="6" customFormat="1" ht="51.75" customHeight="1" outlineLevel="1">
      <c r="A62" s="88" t="s">
        <v>1097</v>
      </c>
      <c r="B62" s="84" t="s">
        <v>1098</v>
      </c>
      <c r="C62" s="5" t="s">
        <v>156</v>
      </c>
      <c r="D62" s="61" t="s">
        <v>1059</v>
      </c>
      <c r="E62" s="98">
        <v>435.43</v>
      </c>
      <c r="F62" s="119" t="e">
        <f>E62/#REF!</f>
        <v>#REF!</v>
      </c>
    </row>
    <row r="63" spans="1:6" s="6" customFormat="1" ht="47.25" outlineLevel="1">
      <c r="A63" s="88" t="s">
        <v>1099</v>
      </c>
      <c r="B63" s="84" t="s">
        <v>1100</v>
      </c>
      <c r="C63" s="5" t="s">
        <v>156</v>
      </c>
      <c r="D63" s="61" t="s">
        <v>1059</v>
      </c>
      <c r="E63" s="98">
        <v>435.43</v>
      </c>
      <c r="F63" s="119" t="e">
        <f>E63/#REF!</f>
        <v>#REF!</v>
      </c>
    </row>
    <row r="64" spans="1:6" s="6" customFormat="1" ht="47.25" outlineLevel="1">
      <c r="A64" s="88" t="s">
        <v>1101</v>
      </c>
      <c r="B64" s="84" t="s">
        <v>1102</v>
      </c>
      <c r="C64" s="5" t="s">
        <v>156</v>
      </c>
      <c r="D64" s="61" t="s">
        <v>1059</v>
      </c>
      <c r="E64" s="98">
        <v>435.43</v>
      </c>
      <c r="F64" s="119" t="e">
        <f>E64/#REF!</f>
        <v>#REF!</v>
      </c>
    </row>
    <row r="65" spans="1:6" s="6" customFormat="1" ht="51" customHeight="1" outlineLevel="1">
      <c r="A65" s="88" t="s">
        <v>1103</v>
      </c>
      <c r="B65" s="84" t="s">
        <v>1104</v>
      </c>
      <c r="C65" s="5" t="s">
        <v>156</v>
      </c>
      <c r="D65" s="61" t="s">
        <v>1059</v>
      </c>
      <c r="E65" s="98">
        <v>566.89</v>
      </c>
      <c r="F65" s="119" t="e">
        <f>E65/#REF!</f>
        <v>#REF!</v>
      </c>
    </row>
    <row r="66" spans="1:6" s="6" customFormat="1" ht="51" customHeight="1" outlineLevel="1">
      <c r="A66" s="88" t="s">
        <v>1105</v>
      </c>
      <c r="B66" s="84" t="s">
        <v>1106</v>
      </c>
      <c r="C66" s="5" t="s">
        <v>156</v>
      </c>
      <c r="D66" s="61" t="s">
        <v>1059</v>
      </c>
      <c r="E66" s="98">
        <v>566.89</v>
      </c>
      <c r="F66" s="119" t="e">
        <f>E66/#REF!</f>
        <v>#REF!</v>
      </c>
    </row>
    <row r="67" spans="1:6" s="6" customFormat="1" ht="50.25" customHeight="1" outlineLevel="1">
      <c r="A67" s="88" t="s">
        <v>1107</v>
      </c>
      <c r="B67" s="84" t="s">
        <v>1108</v>
      </c>
      <c r="C67" s="5" t="s">
        <v>156</v>
      </c>
      <c r="D67" s="61" t="s">
        <v>1059</v>
      </c>
      <c r="E67" s="98">
        <v>1684.23</v>
      </c>
      <c r="F67" s="119" t="e">
        <f>E67/#REF!</f>
        <v>#REF!</v>
      </c>
    </row>
    <row r="68" spans="1:6" s="6" customFormat="1" ht="49.5" customHeight="1" outlineLevel="1">
      <c r="A68" s="88" t="s">
        <v>1109</v>
      </c>
      <c r="B68" s="84" t="s">
        <v>1110</v>
      </c>
      <c r="C68" s="5" t="s">
        <v>156</v>
      </c>
      <c r="D68" s="61" t="s">
        <v>1059</v>
      </c>
      <c r="E68" s="98">
        <v>2731.73</v>
      </c>
      <c r="F68" s="119" t="e">
        <f>E68/#REF!</f>
        <v>#REF!</v>
      </c>
    </row>
    <row r="69" spans="1:6" s="6" customFormat="1" ht="49.5" customHeight="1" outlineLevel="1">
      <c r="A69" s="88" t="s">
        <v>1111</v>
      </c>
      <c r="B69" s="84" t="s">
        <v>1112</v>
      </c>
      <c r="C69" s="5" t="s">
        <v>156</v>
      </c>
      <c r="D69" s="61" t="s">
        <v>1059</v>
      </c>
      <c r="E69" s="98">
        <v>4724.05</v>
      </c>
      <c r="F69" s="119" t="e">
        <f>E69/#REF!</f>
        <v>#REF!</v>
      </c>
    </row>
    <row r="70" spans="1:6" s="6" customFormat="1" ht="65.25" customHeight="1" outlineLevel="1">
      <c r="A70" s="88" t="s">
        <v>1113</v>
      </c>
      <c r="B70" s="84" t="s">
        <v>1114</v>
      </c>
      <c r="C70" s="5" t="s">
        <v>156</v>
      </c>
      <c r="D70" s="61" t="s">
        <v>1059</v>
      </c>
      <c r="E70" s="98">
        <v>3491.69</v>
      </c>
      <c r="F70" s="119" t="e">
        <f>E70/#REF!</f>
        <v>#REF!</v>
      </c>
    </row>
    <row r="71" spans="1:6" s="6" customFormat="1" ht="50.25" customHeight="1" outlineLevel="1">
      <c r="A71" s="88" t="s">
        <v>1115</v>
      </c>
      <c r="B71" s="84" t="s">
        <v>1116</v>
      </c>
      <c r="C71" s="5" t="s">
        <v>156</v>
      </c>
      <c r="D71" s="61" t="s">
        <v>1059</v>
      </c>
      <c r="E71" s="98">
        <v>1170.74</v>
      </c>
      <c r="F71" s="119" t="e">
        <f>E71/#REF!</f>
        <v>#REF!</v>
      </c>
    </row>
    <row r="72" spans="1:6" s="6" customFormat="1" ht="25.5" outlineLevel="1">
      <c r="A72" s="88" t="s">
        <v>1117</v>
      </c>
      <c r="B72" s="84" t="s">
        <v>1118</v>
      </c>
      <c r="C72" s="5" t="s">
        <v>156</v>
      </c>
      <c r="D72" s="61" t="s">
        <v>1059</v>
      </c>
      <c r="E72" s="98">
        <v>176.64</v>
      </c>
      <c r="F72" s="119" t="e">
        <f>E72/#REF!</f>
        <v>#REF!</v>
      </c>
    </row>
    <row r="73" spans="1:6" s="11" customFormat="1" ht="15.75" outlineLevel="1">
      <c r="A73" s="91" t="s">
        <v>437</v>
      </c>
      <c r="B73" s="22" t="s">
        <v>769</v>
      </c>
      <c r="C73" s="10" t="s">
        <v>156</v>
      </c>
      <c r="D73" s="61" t="s">
        <v>259</v>
      </c>
      <c r="E73" s="44">
        <v>35.41</v>
      </c>
      <c r="F73" s="119" t="e">
        <f>E73/#REF!</f>
        <v>#REF!</v>
      </c>
    </row>
    <row r="74" spans="1:6" s="11" customFormat="1" ht="15.75" outlineLevel="1">
      <c r="A74" s="91" t="s">
        <v>438</v>
      </c>
      <c r="B74" s="22" t="s">
        <v>260</v>
      </c>
      <c r="C74" s="10" t="s">
        <v>156</v>
      </c>
      <c r="D74" s="61" t="s">
        <v>259</v>
      </c>
      <c r="E74" s="44">
        <v>75.13</v>
      </c>
      <c r="F74" s="119" t="e">
        <f>E74/#REF!</f>
        <v>#REF!</v>
      </c>
    </row>
    <row r="75" spans="1:6" s="11" customFormat="1" ht="36" customHeight="1" outlineLevel="1">
      <c r="A75" s="91" t="s">
        <v>439</v>
      </c>
      <c r="B75" s="22" t="s">
        <v>357</v>
      </c>
      <c r="C75" s="10" t="s">
        <v>156</v>
      </c>
      <c r="D75" s="61" t="s">
        <v>259</v>
      </c>
      <c r="E75" s="44">
        <v>417.18</v>
      </c>
      <c r="F75" s="119" t="e">
        <f>E75/#REF!</f>
        <v>#REF!</v>
      </c>
    </row>
    <row r="76" spans="1:6" s="11" customFormat="1" ht="31.5" outlineLevel="1">
      <c r="A76" s="91" t="s">
        <v>440</v>
      </c>
      <c r="B76" s="22" t="s">
        <v>356</v>
      </c>
      <c r="C76" s="10" t="s">
        <v>156</v>
      </c>
      <c r="D76" s="61" t="s">
        <v>259</v>
      </c>
      <c r="E76" s="44">
        <v>1400.55</v>
      </c>
      <c r="F76" s="119" t="e">
        <f>E76/#REF!</f>
        <v>#REF!</v>
      </c>
    </row>
    <row r="77" spans="1:6" s="51" customFormat="1" ht="15.75" outlineLevel="1">
      <c r="A77" s="52"/>
      <c r="B77" s="53"/>
      <c r="C77" s="54"/>
      <c r="D77" s="54"/>
      <c r="E77" s="44"/>
      <c r="F77" s="119"/>
    </row>
    <row r="78" spans="1:6" ht="22.5" customHeight="1">
      <c r="A78" s="136" t="s">
        <v>261</v>
      </c>
      <c r="B78" s="137"/>
      <c r="C78" s="137"/>
      <c r="D78" s="137"/>
      <c r="E78" s="97"/>
      <c r="F78" s="119"/>
    </row>
    <row r="79" spans="1:9" s="8" customFormat="1" ht="22.5" customHeight="1">
      <c r="A79" s="138" t="s">
        <v>964</v>
      </c>
      <c r="B79" s="139"/>
      <c r="C79" s="139"/>
      <c r="D79" s="139"/>
      <c r="E79" s="46"/>
      <c r="F79" s="119"/>
      <c r="H79" s="106"/>
      <c r="I79" s="99"/>
    </row>
    <row r="80" spans="1:8" s="11" customFormat="1" ht="38.25">
      <c r="A80" s="12" t="s">
        <v>441</v>
      </c>
      <c r="B80" s="23" t="s">
        <v>770</v>
      </c>
      <c r="C80" s="13" t="s">
        <v>82</v>
      </c>
      <c r="D80" s="60" t="s">
        <v>137</v>
      </c>
      <c r="E80" s="44">
        <v>5661.1</v>
      </c>
      <c r="F80" s="120" t="e">
        <f>E80/#REF!</f>
        <v>#REF!</v>
      </c>
      <c r="H80" s="109" t="e">
        <f>SUM(F80:F109)/30</f>
        <v>#REF!</v>
      </c>
    </row>
    <row r="81" spans="1:6" s="11" customFormat="1" ht="60" customHeight="1">
      <c r="A81" s="12" t="s">
        <v>442</v>
      </c>
      <c r="B81" s="23" t="s">
        <v>936</v>
      </c>
      <c r="C81" s="13" t="s">
        <v>82</v>
      </c>
      <c r="D81" s="60" t="s">
        <v>145</v>
      </c>
      <c r="E81" s="44">
        <v>8396.79</v>
      </c>
      <c r="F81" s="119" t="e">
        <f>E81/#REF!</f>
        <v>#REF!</v>
      </c>
    </row>
    <row r="82" spans="1:6" s="11" customFormat="1" ht="51" customHeight="1">
      <c r="A82" s="12" t="s">
        <v>443</v>
      </c>
      <c r="B82" s="23" t="s">
        <v>771</v>
      </c>
      <c r="C82" s="13" t="s">
        <v>82</v>
      </c>
      <c r="D82" s="60" t="s">
        <v>144</v>
      </c>
      <c r="E82" s="44">
        <v>13360.92</v>
      </c>
      <c r="F82" s="119" t="e">
        <f>E82/#REF!</f>
        <v>#REF!</v>
      </c>
    </row>
    <row r="83" spans="1:6" s="11" customFormat="1" ht="51">
      <c r="A83" s="12" t="s">
        <v>444</v>
      </c>
      <c r="B83" s="23" t="s">
        <v>772</v>
      </c>
      <c r="C83" s="13" t="s">
        <v>82</v>
      </c>
      <c r="D83" s="60" t="s">
        <v>144</v>
      </c>
      <c r="E83" s="44">
        <v>20107.96</v>
      </c>
      <c r="F83" s="119" t="e">
        <f>E83/#REF!</f>
        <v>#REF!</v>
      </c>
    </row>
    <row r="84" spans="1:6" s="11" customFormat="1" ht="51">
      <c r="A84" s="12" t="s">
        <v>445</v>
      </c>
      <c r="B84" s="23" t="s">
        <v>773</v>
      </c>
      <c r="C84" s="13" t="s">
        <v>82</v>
      </c>
      <c r="D84" s="60" t="s">
        <v>144</v>
      </c>
      <c r="E84" s="44">
        <v>23215.17</v>
      </c>
      <c r="F84" s="119" t="e">
        <f>E84/#REF!</f>
        <v>#REF!</v>
      </c>
    </row>
    <row r="85" spans="1:6" s="11" customFormat="1" ht="54" customHeight="1">
      <c r="A85" s="12" t="s">
        <v>446</v>
      </c>
      <c r="B85" s="23" t="s">
        <v>142</v>
      </c>
      <c r="C85" s="13" t="s">
        <v>82</v>
      </c>
      <c r="D85" s="60" t="s">
        <v>145</v>
      </c>
      <c r="E85" s="44">
        <v>6818.26</v>
      </c>
      <c r="F85" s="119" t="e">
        <f>E85/#REF!</f>
        <v>#REF!</v>
      </c>
    </row>
    <row r="86" spans="1:6" s="11" customFormat="1" ht="36" customHeight="1">
      <c r="A86" s="12" t="s">
        <v>447</v>
      </c>
      <c r="B86" s="23" t="s">
        <v>141</v>
      </c>
      <c r="C86" s="13" t="s">
        <v>82</v>
      </c>
      <c r="D86" s="60" t="s">
        <v>145</v>
      </c>
      <c r="E86" s="44">
        <v>9539.75</v>
      </c>
      <c r="F86" s="119" t="e">
        <f>E86/#REF!</f>
        <v>#REF!</v>
      </c>
    </row>
    <row r="87" spans="1:6" s="11" customFormat="1" ht="54.75" customHeight="1">
      <c r="A87" s="12" t="s">
        <v>448</v>
      </c>
      <c r="B87" s="23" t="s">
        <v>140</v>
      </c>
      <c r="C87" s="13" t="s">
        <v>82</v>
      </c>
      <c r="D87" s="60" t="s">
        <v>144</v>
      </c>
      <c r="E87" s="44">
        <v>15198.73</v>
      </c>
      <c r="F87" s="120" t="e">
        <f>E87/#REF!</f>
        <v>#REF!</v>
      </c>
    </row>
    <row r="88" spans="1:6" s="11" customFormat="1" ht="51.75" customHeight="1">
      <c r="A88" s="12" t="s">
        <v>449</v>
      </c>
      <c r="B88" s="23" t="s">
        <v>139</v>
      </c>
      <c r="C88" s="13" t="s">
        <v>82</v>
      </c>
      <c r="D88" s="60" t="s">
        <v>144</v>
      </c>
      <c r="E88" s="44">
        <v>22060.08</v>
      </c>
      <c r="F88" s="119" t="e">
        <f>E88/#REF!</f>
        <v>#REF!</v>
      </c>
    </row>
    <row r="89" spans="1:6" s="11" customFormat="1" ht="52.5" customHeight="1">
      <c r="A89" s="12" t="s">
        <v>450</v>
      </c>
      <c r="B89" s="23" t="s">
        <v>138</v>
      </c>
      <c r="C89" s="13" t="s">
        <v>82</v>
      </c>
      <c r="D89" s="60" t="s">
        <v>144</v>
      </c>
      <c r="E89" s="44">
        <v>25293.56</v>
      </c>
      <c r="F89" s="119" t="e">
        <f>E89/#REF!</f>
        <v>#REF!</v>
      </c>
    </row>
    <row r="90" spans="1:6" s="11" customFormat="1" ht="38.25">
      <c r="A90" s="12" t="s">
        <v>451</v>
      </c>
      <c r="B90" s="23" t="s">
        <v>774</v>
      </c>
      <c r="C90" s="13" t="s">
        <v>82</v>
      </c>
      <c r="D90" s="60" t="s">
        <v>143</v>
      </c>
      <c r="E90" s="44">
        <v>1874.75</v>
      </c>
      <c r="F90" s="119" t="e">
        <f>E90/#REF!</f>
        <v>#REF!</v>
      </c>
    </row>
    <row r="91" spans="1:6" s="11" customFormat="1" ht="36" customHeight="1">
      <c r="A91" s="12" t="s">
        <v>452</v>
      </c>
      <c r="B91" s="23" t="s">
        <v>775</v>
      </c>
      <c r="C91" s="13" t="s">
        <v>82</v>
      </c>
      <c r="D91" s="60" t="s">
        <v>143</v>
      </c>
      <c r="E91" s="44">
        <v>1997.1</v>
      </c>
      <c r="F91" s="119" t="e">
        <f>E91/#REF!</f>
        <v>#REF!</v>
      </c>
    </row>
    <row r="92" spans="1:6" s="11" customFormat="1" ht="36" customHeight="1">
      <c r="A92" s="12" t="s">
        <v>453</v>
      </c>
      <c r="B92" s="23" t="s">
        <v>776</v>
      </c>
      <c r="C92" s="13" t="s">
        <v>82</v>
      </c>
      <c r="D92" s="60" t="s">
        <v>143</v>
      </c>
      <c r="E92" s="44">
        <v>2025.23</v>
      </c>
      <c r="F92" s="119" t="e">
        <f>E92/#REF!</f>
        <v>#REF!</v>
      </c>
    </row>
    <row r="93" spans="1:6" s="11" customFormat="1" ht="36" customHeight="1">
      <c r="A93" s="12" t="s">
        <v>454</v>
      </c>
      <c r="B93" s="23" t="s">
        <v>777</v>
      </c>
      <c r="C93" s="13" t="s">
        <v>82</v>
      </c>
      <c r="D93" s="60" t="s">
        <v>143</v>
      </c>
      <c r="E93" s="44">
        <v>2191.84</v>
      </c>
      <c r="F93" s="119" t="e">
        <f>E93/#REF!</f>
        <v>#REF!</v>
      </c>
    </row>
    <row r="94" spans="1:6" s="11" customFormat="1" ht="33.75" customHeight="1">
      <c r="A94" s="12" t="s">
        <v>455</v>
      </c>
      <c r="B94" s="23" t="s">
        <v>778</v>
      </c>
      <c r="C94" s="13" t="s">
        <v>82</v>
      </c>
      <c r="D94" s="60" t="s">
        <v>143</v>
      </c>
      <c r="E94" s="44">
        <v>2461.02</v>
      </c>
      <c r="F94" s="119" t="e">
        <f>E94/#REF!</f>
        <v>#REF!</v>
      </c>
    </row>
    <row r="95" spans="1:6" s="11" customFormat="1" ht="38.25">
      <c r="A95" s="12" t="s">
        <v>456</v>
      </c>
      <c r="B95" s="23" t="s">
        <v>0</v>
      </c>
      <c r="C95" s="13" t="s">
        <v>82</v>
      </c>
      <c r="D95" s="60" t="s">
        <v>143</v>
      </c>
      <c r="E95" s="44">
        <v>1516.57</v>
      </c>
      <c r="F95" s="119" t="e">
        <f>E95/#REF!</f>
        <v>#REF!</v>
      </c>
    </row>
    <row r="96" spans="1:6" s="11" customFormat="1" ht="38.25">
      <c r="A96" s="12" t="s">
        <v>457</v>
      </c>
      <c r="B96" s="23" t="s">
        <v>1</v>
      </c>
      <c r="C96" s="13" t="s">
        <v>82</v>
      </c>
      <c r="D96" s="60" t="s">
        <v>143</v>
      </c>
      <c r="E96" s="44">
        <v>1643.56</v>
      </c>
      <c r="F96" s="119" t="e">
        <f>E96/#REF!</f>
        <v>#REF!</v>
      </c>
    </row>
    <row r="97" spans="1:6" s="11" customFormat="1" ht="38.25">
      <c r="A97" s="12" t="s">
        <v>458</v>
      </c>
      <c r="B97" s="23" t="s">
        <v>2</v>
      </c>
      <c r="C97" s="13" t="s">
        <v>82</v>
      </c>
      <c r="D97" s="60" t="s">
        <v>143</v>
      </c>
      <c r="E97" s="44">
        <v>1814.94</v>
      </c>
      <c r="F97" s="119" t="e">
        <f>E97/#REF!</f>
        <v>#REF!</v>
      </c>
    </row>
    <row r="98" spans="1:6" s="11" customFormat="1" ht="38.25">
      <c r="A98" s="12" t="s">
        <v>459</v>
      </c>
      <c r="B98" s="23" t="s">
        <v>3</v>
      </c>
      <c r="C98" s="13" t="s">
        <v>82</v>
      </c>
      <c r="D98" s="60" t="s">
        <v>143</v>
      </c>
      <c r="E98" s="44">
        <v>2077.36</v>
      </c>
      <c r="F98" s="119" t="e">
        <f>E98/#REF!</f>
        <v>#REF!</v>
      </c>
    </row>
    <row r="99" spans="1:6" s="11" customFormat="1" ht="38.25">
      <c r="A99" s="12" t="s">
        <v>460</v>
      </c>
      <c r="B99" s="23" t="s">
        <v>4</v>
      </c>
      <c r="C99" s="13" t="s">
        <v>82</v>
      </c>
      <c r="D99" s="60" t="s">
        <v>143</v>
      </c>
      <c r="E99" s="44">
        <v>2242.96</v>
      </c>
      <c r="F99" s="119" t="e">
        <f>E99/#REF!</f>
        <v>#REF!</v>
      </c>
    </row>
    <row r="100" spans="1:6" s="11" customFormat="1" ht="54.75" customHeight="1">
      <c r="A100" s="12" t="s">
        <v>461</v>
      </c>
      <c r="B100" s="23" t="s">
        <v>942</v>
      </c>
      <c r="C100" s="13" t="s">
        <v>82</v>
      </c>
      <c r="D100" s="60" t="s">
        <v>136</v>
      </c>
      <c r="E100" s="44">
        <v>1477.23</v>
      </c>
      <c r="F100" s="119" t="e">
        <f>E100/#REF!</f>
        <v>#REF!</v>
      </c>
    </row>
    <row r="101" spans="1:6" s="11" customFormat="1" ht="56.25" customHeight="1">
      <c r="A101" s="12" t="s">
        <v>462</v>
      </c>
      <c r="B101" s="23" t="s">
        <v>956</v>
      </c>
      <c r="C101" s="13" t="s">
        <v>82</v>
      </c>
      <c r="D101" s="60" t="s">
        <v>136</v>
      </c>
      <c r="E101" s="44">
        <v>1775.76</v>
      </c>
      <c r="F101" s="119" t="e">
        <f>E101/#REF!</f>
        <v>#REF!</v>
      </c>
    </row>
    <row r="102" spans="1:6" s="11" customFormat="1" ht="54" customHeight="1">
      <c r="A102" s="12" t="s">
        <v>463</v>
      </c>
      <c r="B102" s="23" t="s">
        <v>957</v>
      </c>
      <c r="C102" s="13" t="s">
        <v>82</v>
      </c>
      <c r="D102" s="60" t="s">
        <v>136</v>
      </c>
      <c r="E102" s="44">
        <v>2291.15</v>
      </c>
      <c r="F102" s="119" t="e">
        <f>E102/#REF!</f>
        <v>#REF!</v>
      </c>
    </row>
    <row r="103" spans="1:6" s="11" customFormat="1" ht="57.75" customHeight="1">
      <c r="A103" s="12" t="s">
        <v>464</v>
      </c>
      <c r="B103" s="23" t="s">
        <v>958</v>
      </c>
      <c r="C103" s="13" t="s">
        <v>82</v>
      </c>
      <c r="D103" s="60" t="s">
        <v>136</v>
      </c>
      <c r="E103" s="44">
        <v>2922.47</v>
      </c>
      <c r="F103" s="119" t="e">
        <f>E103/#REF!</f>
        <v>#REF!</v>
      </c>
    </row>
    <row r="104" spans="1:6" s="11" customFormat="1" ht="44.25" customHeight="1">
      <c r="A104" s="12" t="s">
        <v>779</v>
      </c>
      <c r="B104" s="23" t="s">
        <v>784</v>
      </c>
      <c r="C104" s="13" t="s">
        <v>82</v>
      </c>
      <c r="D104" s="60" t="s">
        <v>782</v>
      </c>
      <c r="E104" s="44">
        <v>576.34</v>
      </c>
      <c r="F104" s="119" t="e">
        <f>E104/#REF!</f>
        <v>#REF!</v>
      </c>
    </row>
    <row r="105" spans="1:6" s="11" customFormat="1" ht="40.5" customHeight="1">
      <c r="A105" s="12" t="s">
        <v>780</v>
      </c>
      <c r="B105" s="23" t="s">
        <v>783</v>
      </c>
      <c r="C105" s="13" t="s">
        <v>82</v>
      </c>
      <c r="D105" s="60" t="s">
        <v>785</v>
      </c>
      <c r="E105" s="44">
        <v>698.24</v>
      </c>
      <c r="F105" s="119" t="e">
        <f>E105/#REF!</f>
        <v>#REF!</v>
      </c>
    </row>
    <row r="106" spans="1:6" s="11" customFormat="1" ht="36" customHeight="1">
      <c r="A106" s="12" t="s">
        <v>781</v>
      </c>
      <c r="B106" s="23" t="s">
        <v>786</v>
      </c>
      <c r="C106" s="13" t="s">
        <v>82</v>
      </c>
      <c r="D106" s="60" t="s">
        <v>785</v>
      </c>
      <c r="E106" s="44">
        <v>991.03</v>
      </c>
      <c r="F106" s="119" t="e">
        <f>E106/#REF!</f>
        <v>#REF!</v>
      </c>
    </row>
    <row r="107" spans="1:6" s="11" customFormat="1" ht="75" customHeight="1">
      <c r="A107" s="12" t="s">
        <v>1129</v>
      </c>
      <c r="B107" s="95" t="s">
        <v>1135</v>
      </c>
      <c r="C107" s="13" t="s">
        <v>82</v>
      </c>
      <c r="D107" s="92" t="s">
        <v>34</v>
      </c>
      <c r="E107" s="44">
        <v>522.67</v>
      </c>
      <c r="F107" s="119" t="e">
        <f>E107/#REF!</f>
        <v>#REF!</v>
      </c>
    </row>
    <row r="108" spans="1:8" s="11" customFormat="1" ht="36" customHeight="1">
      <c r="A108" s="12" t="s">
        <v>1130</v>
      </c>
      <c r="B108" s="57" t="s">
        <v>1131</v>
      </c>
      <c r="C108" s="13" t="s">
        <v>82</v>
      </c>
      <c r="D108" s="60" t="s">
        <v>1132</v>
      </c>
      <c r="E108" s="44">
        <v>2192.14</v>
      </c>
      <c r="F108" s="119" t="e">
        <f>E108/#REF!</f>
        <v>#REF!</v>
      </c>
      <c r="H108" s="99"/>
    </row>
    <row r="109" spans="1:6" s="11" customFormat="1" ht="36" customHeight="1">
      <c r="A109" s="12" t="s">
        <v>1134</v>
      </c>
      <c r="B109" s="57" t="s">
        <v>1133</v>
      </c>
      <c r="C109" s="13" t="s">
        <v>82</v>
      </c>
      <c r="D109" s="60" t="s">
        <v>1132</v>
      </c>
      <c r="E109" s="44">
        <v>2278.41</v>
      </c>
      <c r="F109" s="119" t="e">
        <f>E109/#REF!</f>
        <v>#REF!</v>
      </c>
    </row>
    <row r="110" spans="1:9" s="8" customFormat="1" ht="30" customHeight="1">
      <c r="A110" s="140" t="s">
        <v>966</v>
      </c>
      <c r="B110" s="141"/>
      <c r="C110" s="141"/>
      <c r="D110" s="141"/>
      <c r="E110" s="46"/>
      <c r="F110" s="119"/>
      <c r="H110" s="103"/>
      <c r="I110" s="104"/>
    </row>
    <row r="111" spans="1:8" s="11" customFormat="1" ht="38.25">
      <c r="A111" s="12" t="s">
        <v>465</v>
      </c>
      <c r="B111" s="23" t="s">
        <v>5</v>
      </c>
      <c r="C111" s="13" t="s">
        <v>82</v>
      </c>
      <c r="D111" s="60" t="s">
        <v>6</v>
      </c>
      <c r="E111" s="44">
        <v>87.55</v>
      </c>
      <c r="F111" s="119" t="e">
        <f>E111/#REF!</f>
        <v>#REF!</v>
      </c>
      <c r="H111" s="109" t="e">
        <f>SUM(F111:F150)/40</f>
        <v>#REF!</v>
      </c>
    </row>
    <row r="112" spans="1:6" s="11" customFormat="1" ht="38.25">
      <c r="A112" s="12" t="s">
        <v>466</v>
      </c>
      <c r="B112" s="23" t="s">
        <v>7</v>
      </c>
      <c r="C112" s="13" t="s">
        <v>82</v>
      </c>
      <c r="D112" s="60" t="s">
        <v>6</v>
      </c>
      <c r="E112" s="44">
        <v>105.06</v>
      </c>
      <c r="F112" s="119" t="e">
        <f>E112/#REF!</f>
        <v>#REF!</v>
      </c>
    </row>
    <row r="113" spans="1:6" s="11" customFormat="1" ht="38.25">
      <c r="A113" s="12" t="s">
        <v>467</v>
      </c>
      <c r="B113" s="23" t="s">
        <v>8</v>
      </c>
      <c r="C113" s="13" t="s">
        <v>82</v>
      </c>
      <c r="D113" s="60" t="s">
        <v>6</v>
      </c>
      <c r="E113" s="44">
        <v>122.52</v>
      </c>
      <c r="F113" s="119" t="e">
        <f>E113/#REF!</f>
        <v>#REF!</v>
      </c>
    </row>
    <row r="114" spans="1:6" s="11" customFormat="1" ht="38.25">
      <c r="A114" s="12" t="s">
        <v>468</v>
      </c>
      <c r="B114" s="23" t="s">
        <v>9</v>
      </c>
      <c r="C114" s="13" t="s">
        <v>82</v>
      </c>
      <c r="D114" s="60" t="s">
        <v>6</v>
      </c>
      <c r="E114" s="44">
        <v>179.6</v>
      </c>
      <c r="F114" s="119" t="e">
        <f>E114/#REF!</f>
        <v>#REF!</v>
      </c>
    </row>
    <row r="115" spans="1:6" s="11" customFormat="1" ht="31.5" customHeight="1">
      <c r="A115" s="12" t="s">
        <v>469</v>
      </c>
      <c r="B115" s="23" t="s">
        <v>11</v>
      </c>
      <c r="C115" s="13" t="s">
        <v>82</v>
      </c>
      <c r="D115" s="60" t="s">
        <v>10</v>
      </c>
      <c r="E115" s="44">
        <v>1312.56</v>
      </c>
      <c r="F115" s="119" t="e">
        <f>E115/#REF!</f>
        <v>#REF!</v>
      </c>
    </row>
    <row r="116" spans="1:6" s="11" customFormat="1" ht="38.25">
      <c r="A116" s="12" t="s">
        <v>470</v>
      </c>
      <c r="B116" s="23" t="s">
        <v>262</v>
      </c>
      <c r="C116" s="13" t="s">
        <v>82</v>
      </c>
      <c r="D116" s="60" t="s">
        <v>10</v>
      </c>
      <c r="E116" s="44">
        <v>1837.57</v>
      </c>
      <c r="F116" s="119" t="e">
        <f>E116/#REF!</f>
        <v>#REF!</v>
      </c>
    </row>
    <row r="117" spans="1:6" s="11" customFormat="1" ht="31.5">
      <c r="A117" s="12" t="s">
        <v>471</v>
      </c>
      <c r="B117" s="23" t="s">
        <v>12</v>
      </c>
      <c r="C117" s="13" t="s">
        <v>82</v>
      </c>
      <c r="D117" s="60" t="s">
        <v>136</v>
      </c>
      <c r="E117" s="44">
        <v>437.26</v>
      </c>
      <c r="F117" s="119" t="e">
        <f>E117/#REF!</f>
        <v>#REF!</v>
      </c>
    </row>
    <row r="118" spans="1:6" s="11" customFormat="1" ht="31.5">
      <c r="A118" s="12" t="s">
        <v>472</v>
      </c>
      <c r="B118" s="23" t="s">
        <v>13</v>
      </c>
      <c r="C118" s="13" t="s">
        <v>82</v>
      </c>
      <c r="D118" s="60" t="s">
        <v>136</v>
      </c>
      <c r="E118" s="44">
        <v>655.9</v>
      </c>
      <c r="F118" s="119" t="e">
        <f>E118/#REF!</f>
        <v>#REF!</v>
      </c>
    </row>
    <row r="119" spans="1:6" s="11" customFormat="1" ht="31.5">
      <c r="A119" s="12" t="s">
        <v>473</v>
      </c>
      <c r="B119" s="23" t="s">
        <v>14</v>
      </c>
      <c r="C119" s="13" t="s">
        <v>82</v>
      </c>
      <c r="D119" s="60" t="s">
        <v>136</v>
      </c>
      <c r="E119" s="44">
        <v>661.17</v>
      </c>
      <c r="F119" s="119" t="e">
        <f>E119/#REF!</f>
        <v>#REF!</v>
      </c>
    </row>
    <row r="120" spans="1:6" s="11" customFormat="1" ht="31.5">
      <c r="A120" s="12" t="s">
        <v>474</v>
      </c>
      <c r="B120" s="23" t="s">
        <v>15</v>
      </c>
      <c r="C120" s="13" t="s">
        <v>82</v>
      </c>
      <c r="D120" s="60" t="s">
        <v>136</v>
      </c>
      <c r="E120" s="44">
        <v>836.51</v>
      </c>
      <c r="F120" s="119" t="e">
        <f>E120/#REF!</f>
        <v>#REF!</v>
      </c>
    </row>
    <row r="121" spans="1:6" s="11" customFormat="1" ht="38.25">
      <c r="A121" s="12" t="s">
        <v>475</v>
      </c>
      <c r="B121" s="24" t="s">
        <v>16</v>
      </c>
      <c r="C121" s="13" t="s">
        <v>82</v>
      </c>
      <c r="D121" s="60" t="s">
        <v>6</v>
      </c>
      <c r="E121" s="44">
        <v>97.44</v>
      </c>
      <c r="F121" s="119" t="e">
        <f>E121/#REF!</f>
        <v>#REF!</v>
      </c>
    </row>
    <row r="122" spans="1:6" s="11" customFormat="1" ht="38.25">
      <c r="A122" s="12" t="s">
        <v>476</v>
      </c>
      <c r="B122" s="24" t="s">
        <v>17</v>
      </c>
      <c r="C122" s="13" t="s">
        <v>82</v>
      </c>
      <c r="D122" s="60" t="s">
        <v>6</v>
      </c>
      <c r="E122" s="44">
        <v>1393.36</v>
      </c>
      <c r="F122" s="119" t="e">
        <f>E122/#REF!</f>
        <v>#REF!</v>
      </c>
    </row>
    <row r="123" spans="1:6" s="11" customFormat="1" ht="38.25">
      <c r="A123" s="12" t="s">
        <v>477</v>
      </c>
      <c r="B123" s="24" t="s">
        <v>18</v>
      </c>
      <c r="C123" s="13" t="s">
        <v>82</v>
      </c>
      <c r="D123" s="60" t="s">
        <v>6</v>
      </c>
      <c r="E123" s="44">
        <v>1373.46</v>
      </c>
      <c r="F123" s="119" t="e">
        <f>E123/#REF!</f>
        <v>#REF!</v>
      </c>
    </row>
    <row r="124" spans="1:6" s="11" customFormat="1" ht="38.25">
      <c r="A124" s="12" t="s">
        <v>478</v>
      </c>
      <c r="B124" s="122" t="s">
        <v>1217</v>
      </c>
      <c r="C124" s="13" t="s">
        <v>82</v>
      </c>
      <c r="D124" s="60" t="s">
        <v>6</v>
      </c>
      <c r="E124" s="44">
        <v>1884.04</v>
      </c>
      <c r="F124" s="119" t="e">
        <f>E124/#REF!</f>
        <v>#REF!</v>
      </c>
    </row>
    <row r="125" spans="1:6" s="11" customFormat="1" ht="38.25">
      <c r="A125" s="12" t="s">
        <v>479</v>
      </c>
      <c r="B125" s="24" t="s">
        <v>1172</v>
      </c>
      <c r="C125" s="13" t="s">
        <v>82</v>
      </c>
      <c r="D125" s="60" t="s">
        <v>6</v>
      </c>
      <c r="E125" s="44">
        <v>2046.34</v>
      </c>
      <c r="F125" s="119" t="e">
        <f>E125/#REF!</f>
        <v>#REF!</v>
      </c>
    </row>
    <row r="126" spans="1:6" s="11" customFormat="1" ht="51">
      <c r="A126" s="12" t="s">
        <v>480</v>
      </c>
      <c r="B126" s="24" t="s">
        <v>787</v>
      </c>
      <c r="C126" s="13" t="s">
        <v>82</v>
      </c>
      <c r="D126" s="60" t="s">
        <v>19</v>
      </c>
      <c r="E126" s="44">
        <v>2391.84</v>
      </c>
      <c r="F126" s="119" t="e">
        <f>E126/#REF!</f>
        <v>#REF!</v>
      </c>
    </row>
    <row r="127" spans="1:6" s="11" customFormat="1" ht="38.25">
      <c r="A127" s="12" t="s">
        <v>792</v>
      </c>
      <c r="B127" s="57" t="s">
        <v>791</v>
      </c>
      <c r="C127" s="13" t="s">
        <v>82</v>
      </c>
      <c r="D127" s="60" t="s">
        <v>39</v>
      </c>
      <c r="E127" s="44">
        <v>1179.33</v>
      </c>
      <c r="F127" s="119" t="e">
        <f>E127/#REF!</f>
        <v>#REF!</v>
      </c>
    </row>
    <row r="128" spans="1:6" s="11" customFormat="1" ht="18" customHeight="1">
      <c r="A128" s="12" t="s">
        <v>481</v>
      </c>
      <c r="B128" s="24" t="s">
        <v>789</v>
      </c>
      <c r="C128" s="13" t="s">
        <v>82</v>
      </c>
      <c r="D128" s="60" t="s">
        <v>69</v>
      </c>
      <c r="E128" s="44">
        <v>656.85</v>
      </c>
      <c r="F128" s="119" t="e">
        <f>E128/#REF!</f>
        <v>#REF!</v>
      </c>
    </row>
    <row r="129" spans="1:6" s="11" customFormat="1" ht="34.5" customHeight="1">
      <c r="A129" s="12" t="s">
        <v>482</v>
      </c>
      <c r="B129" s="23" t="s">
        <v>20</v>
      </c>
      <c r="C129" s="13" t="s">
        <v>82</v>
      </c>
      <c r="D129" s="60" t="s">
        <v>6</v>
      </c>
      <c r="E129" s="44">
        <v>144.1</v>
      </c>
      <c r="F129" s="119" t="e">
        <f>E129/#REF!</f>
        <v>#REF!</v>
      </c>
    </row>
    <row r="130" spans="1:6" s="11" customFormat="1" ht="38.25">
      <c r="A130" s="12" t="s">
        <v>483</v>
      </c>
      <c r="B130" s="23" t="s">
        <v>21</v>
      </c>
      <c r="C130" s="13" t="s">
        <v>82</v>
      </c>
      <c r="D130" s="60" t="s">
        <v>25</v>
      </c>
      <c r="E130" s="44">
        <v>235.98</v>
      </c>
      <c r="F130" s="119" t="e">
        <f>E130/#REF!</f>
        <v>#REF!</v>
      </c>
    </row>
    <row r="131" spans="1:6" s="11" customFormat="1" ht="38.25">
      <c r="A131" s="12" t="s">
        <v>484</v>
      </c>
      <c r="B131" s="23" t="s">
        <v>22</v>
      </c>
      <c r="C131" s="13" t="s">
        <v>82</v>
      </c>
      <c r="D131" s="60" t="s">
        <v>25</v>
      </c>
      <c r="E131" s="44">
        <v>284.25</v>
      </c>
      <c r="F131" s="119" t="e">
        <f>E131/#REF!</f>
        <v>#REF!</v>
      </c>
    </row>
    <row r="132" spans="1:6" s="11" customFormat="1" ht="38.25">
      <c r="A132" s="12" t="s">
        <v>485</v>
      </c>
      <c r="B132" s="23" t="s">
        <v>23</v>
      </c>
      <c r="C132" s="13" t="s">
        <v>82</v>
      </c>
      <c r="D132" s="60" t="s">
        <v>25</v>
      </c>
      <c r="E132" s="44">
        <v>328.49</v>
      </c>
      <c r="F132" s="119" t="e">
        <f>E132/#REF!</f>
        <v>#REF!</v>
      </c>
    </row>
    <row r="133" spans="1:6" s="11" customFormat="1" ht="38.25">
      <c r="A133" s="12" t="s">
        <v>486</v>
      </c>
      <c r="B133" s="23" t="s">
        <v>24</v>
      </c>
      <c r="C133" s="13" t="s">
        <v>82</v>
      </c>
      <c r="D133" s="60" t="s">
        <v>25</v>
      </c>
      <c r="E133" s="44">
        <v>421</v>
      </c>
      <c r="F133" s="119" t="e">
        <f>E133/#REF!</f>
        <v>#REF!</v>
      </c>
    </row>
    <row r="134" spans="1:6" s="11" customFormat="1" ht="53.25" customHeight="1">
      <c r="A134" s="12" t="s">
        <v>487</v>
      </c>
      <c r="B134" s="23" t="s">
        <v>1142</v>
      </c>
      <c r="C134" s="13" t="s">
        <v>82</v>
      </c>
      <c r="D134" s="60" t="s">
        <v>25</v>
      </c>
      <c r="E134" s="44">
        <v>259.86</v>
      </c>
      <c r="F134" s="119" t="e">
        <f>E134/#REF!</f>
        <v>#REF!</v>
      </c>
    </row>
    <row r="135" spans="1:6" s="11" customFormat="1" ht="48" customHeight="1">
      <c r="A135" s="12" t="s">
        <v>488</v>
      </c>
      <c r="B135" s="23" t="s">
        <v>1143</v>
      </c>
      <c r="C135" s="13" t="s">
        <v>82</v>
      </c>
      <c r="D135" s="60" t="s">
        <v>25</v>
      </c>
      <c r="E135" s="44">
        <v>301.75</v>
      </c>
      <c r="F135" s="119" t="e">
        <f>E135/#REF!</f>
        <v>#REF!</v>
      </c>
    </row>
    <row r="136" spans="1:6" s="11" customFormat="1" ht="38.25">
      <c r="A136" s="12" t="s">
        <v>489</v>
      </c>
      <c r="B136" s="23" t="s">
        <v>26</v>
      </c>
      <c r="C136" s="13" t="s">
        <v>82</v>
      </c>
      <c r="D136" s="60" t="s">
        <v>25</v>
      </c>
      <c r="E136" s="44">
        <v>463.68</v>
      </c>
      <c r="F136" s="119" t="e">
        <f>E136/#REF!</f>
        <v>#REF!</v>
      </c>
    </row>
    <row r="137" spans="1:6" s="11" customFormat="1" ht="97.5" customHeight="1">
      <c r="A137" s="12" t="s">
        <v>490</v>
      </c>
      <c r="B137" s="23" t="s">
        <v>363</v>
      </c>
      <c r="C137" s="13" t="s">
        <v>82</v>
      </c>
      <c r="D137" s="68" t="s">
        <v>27</v>
      </c>
      <c r="E137" s="44">
        <v>3255.39</v>
      </c>
      <c r="F137" s="119" t="e">
        <f>E137/#REF!</f>
        <v>#REF!</v>
      </c>
    </row>
    <row r="138" spans="1:6" s="11" customFormat="1" ht="63.75" customHeight="1">
      <c r="A138" s="12" t="s">
        <v>491</v>
      </c>
      <c r="B138" s="23" t="s">
        <v>364</v>
      </c>
      <c r="C138" s="13" t="s">
        <v>82</v>
      </c>
      <c r="D138" s="68" t="s">
        <v>27</v>
      </c>
      <c r="E138" s="44">
        <v>6941.6</v>
      </c>
      <c r="F138" s="119" t="e">
        <f>E138/#REF!</f>
        <v>#REF!</v>
      </c>
    </row>
    <row r="139" spans="1:6" s="11" customFormat="1" ht="89.25">
      <c r="A139" s="12" t="s">
        <v>492</v>
      </c>
      <c r="B139" s="23" t="s">
        <v>365</v>
      </c>
      <c r="C139" s="13" t="s">
        <v>82</v>
      </c>
      <c r="D139" s="60" t="s">
        <v>27</v>
      </c>
      <c r="E139" s="44">
        <v>9629.32</v>
      </c>
      <c r="F139" s="119" t="e">
        <f>E139/#REF!</f>
        <v>#REF!</v>
      </c>
    </row>
    <row r="140" spans="1:6" s="11" customFormat="1" ht="63.75">
      <c r="A140" s="12" t="s">
        <v>493</v>
      </c>
      <c r="B140" s="23" t="s">
        <v>28</v>
      </c>
      <c r="C140" s="13" t="s">
        <v>82</v>
      </c>
      <c r="D140" s="60" t="s">
        <v>29</v>
      </c>
      <c r="E140" s="44">
        <v>5471.47</v>
      </c>
      <c r="F140" s="119" t="e">
        <f>E140/#REF!</f>
        <v>#REF!</v>
      </c>
    </row>
    <row r="141" spans="1:6" s="11" customFormat="1" ht="34.5" customHeight="1">
      <c r="A141" s="12" t="s">
        <v>494</v>
      </c>
      <c r="B141" s="23" t="s">
        <v>30</v>
      </c>
      <c r="C141" s="13" t="s">
        <v>82</v>
      </c>
      <c r="D141" s="60" t="s">
        <v>19</v>
      </c>
      <c r="E141" s="44">
        <v>1989.75</v>
      </c>
      <c r="F141" s="119" t="e">
        <f>E141/#REF!</f>
        <v>#REF!</v>
      </c>
    </row>
    <row r="142" spans="1:6" s="11" customFormat="1" ht="51">
      <c r="A142" s="12" t="s">
        <v>495</v>
      </c>
      <c r="B142" s="23" t="s">
        <v>31</v>
      </c>
      <c r="C142" s="13" t="s">
        <v>82</v>
      </c>
      <c r="D142" s="60" t="s">
        <v>32</v>
      </c>
      <c r="E142" s="44">
        <v>3444.51</v>
      </c>
      <c r="F142" s="119" t="e">
        <f>E142/#REF!</f>
        <v>#REF!</v>
      </c>
    </row>
    <row r="143" spans="1:6" s="11" customFormat="1" ht="31.5">
      <c r="A143" s="12" t="s">
        <v>496</v>
      </c>
      <c r="B143" s="23" t="s">
        <v>33</v>
      </c>
      <c r="C143" s="13" t="s">
        <v>82</v>
      </c>
      <c r="D143" s="60" t="s">
        <v>34</v>
      </c>
      <c r="E143" s="44">
        <v>708.96</v>
      </c>
      <c r="F143" s="119" t="e">
        <f>E143/#REF!</f>
        <v>#REF!</v>
      </c>
    </row>
    <row r="144" spans="1:6" s="11" customFormat="1" ht="38.25">
      <c r="A144" s="12" t="s">
        <v>497</v>
      </c>
      <c r="B144" s="23" t="s">
        <v>35</v>
      </c>
      <c r="C144" s="13" t="s">
        <v>82</v>
      </c>
      <c r="D144" s="60" t="s">
        <v>40</v>
      </c>
      <c r="E144" s="44">
        <v>951.04</v>
      </c>
      <c r="F144" s="119" t="e">
        <f>E144/#REF!</f>
        <v>#REF!</v>
      </c>
    </row>
    <row r="145" spans="1:6" s="11" customFormat="1" ht="38.25">
      <c r="A145" s="12" t="s">
        <v>498</v>
      </c>
      <c r="B145" s="23" t="s">
        <v>36</v>
      </c>
      <c r="C145" s="13" t="s">
        <v>82</v>
      </c>
      <c r="D145" s="60" t="s">
        <v>39</v>
      </c>
      <c r="E145" s="44">
        <v>1159.42</v>
      </c>
      <c r="F145" s="119" t="e">
        <f>E145/#REF!</f>
        <v>#REF!</v>
      </c>
    </row>
    <row r="146" spans="1:6" s="11" customFormat="1" ht="38.25">
      <c r="A146" s="12" t="s">
        <v>499</v>
      </c>
      <c r="B146" s="23" t="s">
        <v>37</v>
      </c>
      <c r="C146" s="13" t="s">
        <v>82</v>
      </c>
      <c r="D146" s="60" t="s">
        <v>39</v>
      </c>
      <c r="E146" s="44">
        <v>1811.57</v>
      </c>
      <c r="F146" s="119" t="e">
        <f>E146/#REF!</f>
        <v>#REF!</v>
      </c>
    </row>
    <row r="147" spans="1:6" s="11" customFormat="1" ht="36" customHeight="1">
      <c r="A147" s="12" t="s">
        <v>500</v>
      </c>
      <c r="B147" s="23" t="s">
        <v>38</v>
      </c>
      <c r="C147" s="13" t="s">
        <v>82</v>
      </c>
      <c r="D147" s="60" t="s">
        <v>39</v>
      </c>
      <c r="E147" s="44">
        <v>2080.24</v>
      </c>
      <c r="F147" s="119" t="e">
        <f>E147/#REF!</f>
        <v>#REF!</v>
      </c>
    </row>
    <row r="148" spans="1:6" s="11" customFormat="1" ht="18" customHeight="1">
      <c r="A148" s="12" t="s">
        <v>788</v>
      </c>
      <c r="B148" s="23" t="s">
        <v>793</v>
      </c>
      <c r="C148" s="13" t="s">
        <v>156</v>
      </c>
      <c r="D148" s="60" t="s">
        <v>69</v>
      </c>
      <c r="E148" s="44">
        <v>435.72</v>
      </c>
      <c r="F148" s="119" t="e">
        <f>E148/#REF!</f>
        <v>#REF!</v>
      </c>
    </row>
    <row r="149" spans="1:6" s="11" customFormat="1" ht="31.5">
      <c r="A149" s="12" t="s">
        <v>790</v>
      </c>
      <c r="B149" s="23" t="s">
        <v>80</v>
      </c>
      <c r="C149" s="32" t="s">
        <v>156</v>
      </c>
      <c r="D149" s="89" t="s">
        <v>67</v>
      </c>
      <c r="E149" s="44">
        <v>779.97</v>
      </c>
      <c r="F149" s="119" t="e">
        <f>E149/#REF!</f>
        <v>#REF!</v>
      </c>
    </row>
    <row r="150" spans="1:6" s="11" customFormat="1" ht="15.75">
      <c r="A150" s="12" t="s">
        <v>1154</v>
      </c>
      <c r="B150" s="23" t="s">
        <v>1155</v>
      </c>
      <c r="C150" s="32" t="s">
        <v>82</v>
      </c>
      <c r="D150" s="60" t="s">
        <v>34</v>
      </c>
      <c r="E150" s="44">
        <v>1884.04</v>
      </c>
      <c r="F150" s="119" t="e">
        <f>E150/#REF!</f>
        <v>#REF!</v>
      </c>
    </row>
    <row r="151" spans="2:6" s="11" customFormat="1" ht="15.75">
      <c r="B151" s="57"/>
      <c r="C151" s="58"/>
      <c r="D151" s="108"/>
      <c r="E151" s="44"/>
      <c r="F151" s="119"/>
    </row>
    <row r="152" spans="1:9" s="8" customFormat="1" ht="27.75" customHeight="1">
      <c r="A152" s="140" t="s">
        <v>967</v>
      </c>
      <c r="B152" s="141"/>
      <c r="C152" s="141"/>
      <c r="D152" s="141"/>
      <c r="E152" s="46"/>
      <c r="F152" s="119"/>
      <c r="H152" s="103"/>
      <c r="I152" s="104"/>
    </row>
    <row r="153" spans="1:8" s="30" customFormat="1" ht="15.75">
      <c r="A153" s="28" t="s">
        <v>501</v>
      </c>
      <c r="B153" s="26" t="s">
        <v>362</v>
      </c>
      <c r="C153" s="29" t="s">
        <v>85</v>
      </c>
      <c r="D153" s="60" t="s">
        <v>69</v>
      </c>
      <c r="E153" s="44">
        <v>375.34</v>
      </c>
      <c r="F153" s="119" t="e">
        <f>E153/#REF!</f>
        <v>#REF!</v>
      </c>
      <c r="H153" s="110" t="e">
        <f>SUM(F153:F158)/6</f>
        <v>#REF!</v>
      </c>
    </row>
    <row r="154" spans="1:6" s="30" customFormat="1" ht="15.75">
      <c r="A154" s="28" t="s">
        <v>502</v>
      </c>
      <c r="B154" s="27" t="s">
        <v>86</v>
      </c>
      <c r="C154" s="29" t="s">
        <v>87</v>
      </c>
      <c r="D154" s="60" t="s">
        <v>69</v>
      </c>
      <c r="E154" s="44">
        <v>675.62</v>
      </c>
      <c r="F154" s="119" t="e">
        <f>E154/#REF!</f>
        <v>#REF!</v>
      </c>
    </row>
    <row r="155" spans="1:6" s="30" customFormat="1" ht="25.5">
      <c r="A155" s="28" t="s">
        <v>503</v>
      </c>
      <c r="B155" s="26" t="s">
        <v>361</v>
      </c>
      <c r="C155" s="29" t="s">
        <v>88</v>
      </c>
      <c r="D155" s="60" t="s">
        <v>89</v>
      </c>
      <c r="E155" s="44">
        <v>168.9</v>
      </c>
      <c r="F155" s="119" t="e">
        <f>E155/#REF!</f>
        <v>#REF!</v>
      </c>
    </row>
    <row r="156" spans="1:6" s="30" customFormat="1" ht="15.75">
      <c r="A156" s="28" t="s">
        <v>504</v>
      </c>
      <c r="B156" s="27" t="s">
        <v>90</v>
      </c>
      <c r="C156" s="29" t="s">
        <v>87</v>
      </c>
      <c r="D156" s="60" t="s">
        <v>69</v>
      </c>
      <c r="E156" s="44">
        <v>281.5</v>
      </c>
      <c r="F156" s="119" t="e">
        <f>E156/#REF!</f>
        <v>#REF!</v>
      </c>
    </row>
    <row r="157" spans="1:6" s="30" customFormat="1" ht="25.5">
      <c r="A157" s="28" t="s">
        <v>505</v>
      </c>
      <c r="B157" s="27" t="s">
        <v>91</v>
      </c>
      <c r="C157" s="29" t="s">
        <v>88</v>
      </c>
      <c r="D157" s="60" t="s">
        <v>89</v>
      </c>
      <c r="E157" s="44">
        <v>50.06</v>
      </c>
      <c r="F157" s="119" t="e">
        <f>E157/#REF!</f>
        <v>#REF!</v>
      </c>
    </row>
    <row r="158" spans="1:6" s="30" customFormat="1" ht="15.75">
      <c r="A158" s="28" t="s">
        <v>506</v>
      </c>
      <c r="B158" s="27" t="s">
        <v>92</v>
      </c>
      <c r="C158" s="29" t="s">
        <v>85</v>
      </c>
      <c r="D158" s="60" t="s">
        <v>69</v>
      </c>
      <c r="E158" s="44">
        <v>46.92</v>
      </c>
      <c r="F158" s="119" t="e">
        <f>E158/#REF!</f>
        <v>#REF!</v>
      </c>
    </row>
    <row r="159" spans="1:9" s="8" customFormat="1" ht="30" customHeight="1">
      <c r="A159" s="140" t="s">
        <v>968</v>
      </c>
      <c r="B159" s="141"/>
      <c r="C159" s="141"/>
      <c r="D159" s="141"/>
      <c r="E159" s="46"/>
      <c r="F159" s="119"/>
      <c r="H159" s="103"/>
      <c r="I159" s="104"/>
    </row>
    <row r="160" spans="1:8" s="11" customFormat="1" ht="38.25">
      <c r="A160" s="12" t="s">
        <v>507</v>
      </c>
      <c r="B160" s="23" t="s">
        <v>358</v>
      </c>
      <c r="C160" s="13" t="s">
        <v>82</v>
      </c>
      <c r="D160" s="60" t="s">
        <v>39</v>
      </c>
      <c r="E160" s="44">
        <v>886.96</v>
      </c>
      <c r="F160" s="119" t="e">
        <f>E160/#REF!</f>
        <v>#REF!</v>
      </c>
      <c r="H160" s="109" t="e">
        <f>SUM(F160:F166)/7</f>
        <v>#REF!</v>
      </c>
    </row>
    <row r="161" spans="1:6" s="11" customFormat="1" ht="36" customHeight="1">
      <c r="A161" s="12" t="s">
        <v>508</v>
      </c>
      <c r="B161" s="22" t="s">
        <v>1218</v>
      </c>
      <c r="C161" s="13" t="s">
        <v>82</v>
      </c>
      <c r="D161" s="60" t="s">
        <v>39</v>
      </c>
      <c r="E161" s="44">
        <v>1665.74</v>
      </c>
      <c r="F161" s="119" t="e">
        <f>E161/#REF!</f>
        <v>#REF!</v>
      </c>
    </row>
    <row r="162" spans="1:6" s="11" customFormat="1" ht="36.75" customHeight="1">
      <c r="A162" s="12" t="s">
        <v>509</v>
      </c>
      <c r="B162" s="25" t="s">
        <v>1219</v>
      </c>
      <c r="C162" s="13" t="s">
        <v>82</v>
      </c>
      <c r="D162" s="60" t="s">
        <v>39</v>
      </c>
      <c r="E162" s="44">
        <v>2166.63</v>
      </c>
      <c r="F162" s="119" t="e">
        <f>E162/#REF!</f>
        <v>#REF!</v>
      </c>
    </row>
    <row r="163" spans="1:6" s="11" customFormat="1" ht="38.25">
      <c r="A163" s="12" t="s">
        <v>510</v>
      </c>
      <c r="B163" s="23" t="s">
        <v>359</v>
      </c>
      <c r="C163" s="13" t="s">
        <v>82</v>
      </c>
      <c r="D163" s="60" t="s">
        <v>39</v>
      </c>
      <c r="E163" s="44">
        <v>2047.75</v>
      </c>
      <c r="F163" s="119" t="e">
        <f>E163/#REF!</f>
        <v>#REF!</v>
      </c>
    </row>
    <row r="164" spans="1:6" s="11" customFormat="1" ht="38.25">
      <c r="A164" s="12" t="s">
        <v>511</v>
      </c>
      <c r="B164" s="23" t="s">
        <v>1136</v>
      </c>
      <c r="C164" s="13" t="s">
        <v>82</v>
      </c>
      <c r="D164" s="60" t="s">
        <v>39</v>
      </c>
      <c r="E164" s="44">
        <v>3411.02</v>
      </c>
      <c r="F164" s="119" t="e">
        <f>E164/#REF!</f>
        <v>#REF!</v>
      </c>
    </row>
    <row r="165" spans="1:6" s="11" customFormat="1" ht="34.5" customHeight="1">
      <c r="A165" s="12" t="s">
        <v>512</v>
      </c>
      <c r="B165" s="24" t="s">
        <v>41</v>
      </c>
      <c r="C165" s="13" t="s">
        <v>82</v>
      </c>
      <c r="D165" s="60" t="s">
        <v>42</v>
      </c>
      <c r="E165" s="44">
        <v>239.69</v>
      </c>
      <c r="F165" s="119" t="e">
        <f>E165/#REF!</f>
        <v>#REF!</v>
      </c>
    </row>
    <row r="166" spans="1:6" s="11" customFormat="1" ht="42" customHeight="1">
      <c r="A166" s="12" t="s">
        <v>513</v>
      </c>
      <c r="B166" s="23" t="s">
        <v>360</v>
      </c>
      <c r="C166" s="13" t="s">
        <v>82</v>
      </c>
      <c r="D166" s="60" t="s">
        <v>43</v>
      </c>
      <c r="E166" s="44">
        <v>866.75</v>
      </c>
      <c r="F166" s="119" t="e">
        <f>E166/#REF!</f>
        <v>#REF!</v>
      </c>
    </row>
    <row r="167" spans="1:9" s="8" customFormat="1" ht="20.25">
      <c r="A167" s="140" t="s">
        <v>969</v>
      </c>
      <c r="B167" s="141"/>
      <c r="C167" s="141"/>
      <c r="D167" s="141"/>
      <c r="E167" s="46"/>
      <c r="F167" s="119"/>
      <c r="H167" s="103"/>
      <c r="I167" s="104"/>
    </row>
    <row r="168" spans="1:8" s="11" customFormat="1" ht="38.25">
      <c r="A168" s="12" t="s">
        <v>514</v>
      </c>
      <c r="B168" s="23" t="s">
        <v>366</v>
      </c>
      <c r="C168" s="13" t="s">
        <v>82</v>
      </c>
      <c r="D168" s="60" t="s">
        <v>46</v>
      </c>
      <c r="E168" s="44">
        <v>587.45</v>
      </c>
      <c r="F168" s="119" t="e">
        <f>E168/#REF!</f>
        <v>#REF!</v>
      </c>
      <c r="H168" s="109" t="e">
        <f>SUM(F168:F172)/5</f>
        <v>#REF!</v>
      </c>
    </row>
    <row r="169" spans="1:6" s="11" customFormat="1" ht="38.25">
      <c r="A169" s="12" t="s">
        <v>515</v>
      </c>
      <c r="B169" s="23" t="s">
        <v>367</v>
      </c>
      <c r="C169" s="13" t="s">
        <v>82</v>
      </c>
      <c r="D169" s="60" t="s">
        <v>46</v>
      </c>
      <c r="E169" s="44">
        <v>922.88</v>
      </c>
      <c r="F169" s="119" t="e">
        <f>E169/#REF!</f>
        <v>#REF!</v>
      </c>
    </row>
    <row r="170" spans="1:6" s="11" customFormat="1" ht="38.25">
      <c r="A170" s="12" t="s">
        <v>516</v>
      </c>
      <c r="B170" s="23" t="s">
        <v>368</v>
      </c>
      <c r="C170" s="13" t="s">
        <v>82</v>
      </c>
      <c r="D170" s="60" t="s">
        <v>46</v>
      </c>
      <c r="E170" s="44">
        <v>1332.14</v>
      </c>
      <c r="F170" s="119" t="e">
        <f>E170/#REF!</f>
        <v>#REF!</v>
      </c>
    </row>
    <row r="171" spans="1:6" s="11" customFormat="1" ht="38.25">
      <c r="A171" s="12" t="s">
        <v>517</v>
      </c>
      <c r="B171" s="23" t="s">
        <v>369</v>
      </c>
      <c r="C171" s="13" t="s">
        <v>82</v>
      </c>
      <c r="D171" s="60" t="s">
        <v>46</v>
      </c>
      <c r="E171" s="44">
        <v>1841.02</v>
      </c>
      <c r="F171" s="119" t="e">
        <f>E171/#REF!</f>
        <v>#REF!</v>
      </c>
    </row>
    <row r="172" spans="1:6" s="11" customFormat="1" ht="38.25">
      <c r="A172" s="12" t="s">
        <v>518</v>
      </c>
      <c r="B172" s="23" t="s">
        <v>370</v>
      </c>
      <c r="C172" s="13" t="s">
        <v>82</v>
      </c>
      <c r="D172" s="60" t="s">
        <v>46</v>
      </c>
      <c r="E172" s="44">
        <v>2287.12</v>
      </c>
      <c r="F172" s="119" t="e">
        <f>E172/#REF!</f>
        <v>#REF!</v>
      </c>
    </row>
    <row r="173" spans="1:9" s="8" customFormat="1" ht="29.25" customHeight="1">
      <c r="A173" s="140" t="s">
        <v>970</v>
      </c>
      <c r="B173" s="141"/>
      <c r="C173" s="141"/>
      <c r="D173" s="141"/>
      <c r="E173" s="46"/>
      <c r="F173" s="119"/>
      <c r="H173" s="105"/>
      <c r="I173" s="104"/>
    </row>
    <row r="174" spans="1:8" s="11" customFormat="1" ht="38.25">
      <c r="A174" s="12" t="s">
        <v>519</v>
      </c>
      <c r="B174" s="23" t="s">
        <v>47</v>
      </c>
      <c r="C174" s="13" t="s">
        <v>82</v>
      </c>
      <c r="D174" s="60" t="s">
        <v>48</v>
      </c>
      <c r="E174" s="44">
        <v>117.35</v>
      </c>
      <c r="F174" s="119" t="e">
        <f>E174/#REF!</f>
        <v>#REF!</v>
      </c>
      <c r="H174" s="109" t="e">
        <f>SUM(F174:F175)/2</f>
        <v>#REF!</v>
      </c>
    </row>
    <row r="175" spans="1:9" s="11" customFormat="1" ht="38.25">
      <c r="A175" s="12" t="s">
        <v>520</v>
      </c>
      <c r="B175" s="23" t="s">
        <v>959</v>
      </c>
      <c r="C175" s="13" t="s">
        <v>82</v>
      </c>
      <c r="D175" s="60" t="s">
        <v>48</v>
      </c>
      <c r="E175" s="44">
        <v>249.14</v>
      </c>
      <c r="F175" s="119" t="e">
        <f>E175/#REF!</f>
        <v>#REF!</v>
      </c>
      <c r="I175" s="99"/>
    </row>
    <row r="176" spans="1:9" s="8" customFormat="1" ht="20.25">
      <c r="A176" s="140" t="s">
        <v>971</v>
      </c>
      <c r="B176" s="141"/>
      <c r="C176" s="141"/>
      <c r="D176" s="141"/>
      <c r="E176" s="46"/>
      <c r="F176" s="119"/>
      <c r="H176" s="103"/>
      <c r="I176" s="99"/>
    </row>
    <row r="177" spans="1:6" s="11" customFormat="1" ht="38.25" customHeight="1">
      <c r="A177" s="12" t="s">
        <v>521</v>
      </c>
      <c r="B177" s="23" t="s">
        <v>49</v>
      </c>
      <c r="C177" s="13" t="s">
        <v>82</v>
      </c>
      <c r="D177" s="60" t="s">
        <v>43</v>
      </c>
      <c r="E177" s="44">
        <v>2604.3</v>
      </c>
      <c r="F177" s="119" t="e">
        <f>E177/#REF!</f>
        <v>#REF!</v>
      </c>
    </row>
    <row r="178" spans="1:6" s="8" customFormat="1" ht="18.75">
      <c r="A178" s="142" t="s">
        <v>263</v>
      </c>
      <c r="B178" s="143"/>
      <c r="C178" s="143"/>
      <c r="D178" s="143"/>
      <c r="E178" s="46"/>
      <c r="F178" s="119"/>
    </row>
    <row r="179" spans="1:6" s="8" customFormat="1" ht="21" customHeight="1">
      <c r="A179" s="140" t="s">
        <v>972</v>
      </c>
      <c r="B179" s="141"/>
      <c r="C179" s="141"/>
      <c r="D179" s="141"/>
      <c r="E179" s="46"/>
      <c r="F179" s="119"/>
    </row>
    <row r="180" spans="1:8" s="11" customFormat="1" ht="25.5" outlineLevel="1">
      <c r="A180" s="12" t="s">
        <v>522</v>
      </c>
      <c r="B180" s="24" t="s">
        <v>50</v>
      </c>
      <c r="C180" s="13" t="s">
        <v>82</v>
      </c>
      <c r="D180" s="60" t="s">
        <v>264</v>
      </c>
      <c r="E180" s="44">
        <v>1290.49</v>
      </c>
      <c r="F180" s="119" t="e">
        <f>E180/#REF!</f>
        <v>#REF!</v>
      </c>
      <c r="H180" s="109" t="e">
        <f>SUM(F180:F190)/11</f>
        <v>#REF!</v>
      </c>
    </row>
    <row r="181" spans="1:6" s="11" customFormat="1" ht="15.75" outlineLevel="1">
      <c r="A181" s="12" t="s">
        <v>523</v>
      </c>
      <c r="B181" s="24" t="s">
        <v>52</v>
      </c>
      <c r="C181" s="13" t="s">
        <v>82</v>
      </c>
      <c r="D181" s="60" t="s">
        <v>51</v>
      </c>
      <c r="E181" s="44">
        <v>239.59</v>
      </c>
      <c r="F181" s="119" t="e">
        <f>E181/#REF!</f>
        <v>#REF!</v>
      </c>
    </row>
    <row r="182" spans="1:6" s="11" customFormat="1" ht="31.5" outlineLevel="1">
      <c r="A182" s="12" t="s">
        <v>524</v>
      </c>
      <c r="B182" s="23" t="s">
        <v>53</v>
      </c>
      <c r="C182" s="13" t="s">
        <v>82</v>
      </c>
      <c r="D182" s="60" t="s">
        <v>51</v>
      </c>
      <c r="E182" s="44">
        <v>625.79</v>
      </c>
      <c r="F182" s="119" t="e">
        <f>E182/#REF!</f>
        <v>#REF!</v>
      </c>
    </row>
    <row r="183" spans="1:6" s="11" customFormat="1" ht="15.75" outlineLevel="1">
      <c r="A183" s="12" t="s">
        <v>525</v>
      </c>
      <c r="B183" s="23" t="s">
        <v>54</v>
      </c>
      <c r="C183" s="13" t="s">
        <v>82</v>
      </c>
      <c r="D183" s="60" t="s">
        <v>51</v>
      </c>
      <c r="E183" s="44">
        <v>1379.73</v>
      </c>
      <c r="F183" s="119" t="e">
        <f>E183/#REF!</f>
        <v>#REF!</v>
      </c>
    </row>
    <row r="184" spans="1:6" s="11" customFormat="1" ht="31.5" outlineLevel="1">
      <c r="A184" s="12" t="s">
        <v>526</v>
      </c>
      <c r="B184" s="23" t="s">
        <v>371</v>
      </c>
      <c r="C184" s="13" t="s">
        <v>82</v>
      </c>
      <c r="D184" s="60" t="s">
        <v>264</v>
      </c>
      <c r="E184" s="44">
        <v>2496.66</v>
      </c>
      <c r="F184" s="119" t="e">
        <f>E184/#REF!</f>
        <v>#REF!</v>
      </c>
    </row>
    <row r="185" spans="1:6" s="11" customFormat="1" ht="19.5" customHeight="1" outlineLevel="1">
      <c r="A185" s="12" t="s">
        <v>527</v>
      </c>
      <c r="B185" s="23" t="s">
        <v>55</v>
      </c>
      <c r="C185" s="13" t="s">
        <v>82</v>
      </c>
      <c r="D185" s="60" t="s">
        <v>264</v>
      </c>
      <c r="E185" s="44">
        <v>1593.45</v>
      </c>
      <c r="F185" s="119" t="e">
        <f>E185/#REF!</f>
        <v>#REF!</v>
      </c>
    </row>
    <row r="186" spans="1:6" s="11" customFormat="1" ht="31.5" outlineLevel="1">
      <c r="A186" s="12" t="s">
        <v>528</v>
      </c>
      <c r="B186" s="23" t="s">
        <v>56</v>
      </c>
      <c r="C186" s="13" t="s">
        <v>82</v>
      </c>
      <c r="D186" s="60" t="s">
        <v>51</v>
      </c>
      <c r="E186" s="44">
        <v>885.43</v>
      </c>
      <c r="F186" s="119" t="e">
        <f>E186/#REF!</f>
        <v>#REF!</v>
      </c>
    </row>
    <row r="187" spans="1:6" s="11" customFormat="1" ht="15.75" outlineLevel="1">
      <c r="A187" s="12" t="s">
        <v>529</v>
      </c>
      <c r="B187" s="23" t="s">
        <v>57</v>
      </c>
      <c r="C187" s="13" t="s">
        <v>82</v>
      </c>
      <c r="D187" s="60" t="s">
        <v>51</v>
      </c>
      <c r="E187" s="44">
        <v>2691.71</v>
      </c>
      <c r="F187" s="119" t="e">
        <f>E187/#REF!</f>
        <v>#REF!</v>
      </c>
    </row>
    <row r="188" spans="1:6" s="11" customFormat="1" ht="51" outlineLevel="1">
      <c r="A188" s="12" t="s">
        <v>530</v>
      </c>
      <c r="B188" s="23" t="s">
        <v>59</v>
      </c>
      <c r="C188" s="13" t="s">
        <v>82</v>
      </c>
      <c r="D188" s="60" t="s">
        <v>58</v>
      </c>
      <c r="E188" s="44">
        <v>2414.65</v>
      </c>
      <c r="F188" s="119" t="e">
        <f>E188/#REF!</f>
        <v>#REF!</v>
      </c>
    </row>
    <row r="189" spans="1:6" s="11" customFormat="1" ht="15.75" outlineLevel="1">
      <c r="A189" s="12" t="s">
        <v>531</v>
      </c>
      <c r="B189" s="23" t="s">
        <v>60</v>
      </c>
      <c r="C189" s="13" t="s">
        <v>82</v>
      </c>
      <c r="D189" s="60" t="s">
        <v>61</v>
      </c>
      <c r="E189" s="44">
        <v>530.82</v>
      </c>
      <c r="F189" s="119" t="e">
        <f>E189/#REF!</f>
        <v>#REF!</v>
      </c>
    </row>
    <row r="190" spans="1:6" s="11" customFormat="1" ht="41.25" customHeight="1" outlineLevel="1">
      <c r="A190" s="12" t="s">
        <v>532</v>
      </c>
      <c r="B190" s="23" t="s">
        <v>794</v>
      </c>
      <c r="C190" s="13" t="s">
        <v>82</v>
      </c>
      <c r="D190" s="60" t="s">
        <v>61</v>
      </c>
      <c r="E190" s="44">
        <v>256.61</v>
      </c>
      <c r="F190" s="119" t="e">
        <f>E190/#REF!</f>
        <v>#REF!</v>
      </c>
    </row>
    <row r="191" spans="1:6" s="8" customFormat="1" ht="18.75" customHeight="1" outlineLevel="1">
      <c r="A191" s="141" t="s">
        <v>973</v>
      </c>
      <c r="B191" s="141"/>
      <c r="C191" s="141"/>
      <c r="D191" s="141"/>
      <c r="E191" s="46"/>
      <c r="F191" s="119"/>
    </row>
    <row r="192" spans="1:8" s="11" customFormat="1" ht="47.25" outlineLevel="1">
      <c r="A192" s="74" t="s">
        <v>943</v>
      </c>
      <c r="B192" s="23" t="s">
        <v>265</v>
      </c>
      <c r="C192" s="13" t="s">
        <v>65</v>
      </c>
      <c r="D192" s="60" t="s">
        <v>46</v>
      </c>
      <c r="E192" s="44">
        <v>556.7100910652276</v>
      </c>
      <c r="F192" s="119" t="e">
        <f>E192/#REF!</f>
        <v>#REF!</v>
      </c>
      <c r="H192" s="109" t="e">
        <f>SUM(F192:F202)/11</f>
        <v>#REF!</v>
      </c>
    </row>
    <row r="193" spans="1:6" s="11" customFormat="1" ht="40.5" customHeight="1" outlineLevel="1">
      <c r="A193" s="74" t="s">
        <v>944</v>
      </c>
      <c r="B193" s="23" t="s">
        <v>62</v>
      </c>
      <c r="C193" s="13" t="s">
        <v>65</v>
      </c>
      <c r="D193" s="60" t="s">
        <v>46</v>
      </c>
      <c r="E193" s="44">
        <v>660.5523878442339</v>
      </c>
      <c r="F193" s="119" t="e">
        <f>E193/#REF!</f>
        <v>#REF!</v>
      </c>
    </row>
    <row r="194" spans="1:6" s="11" customFormat="1" ht="48" customHeight="1" outlineLevel="1">
      <c r="A194" s="74" t="s">
        <v>945</v>
      </c>
      <c r="B194" s="23" t="s">
        <v>63</v>
      </c>
      <c r="C194" s="13" t="s">
        <v>65</v>
      </c>
      <c r="D194" s="60" t="s">
        <v>46</v>
      </c>
      <c r="E194" s="44">
        <v>764.39468462324</v>
      </c>
      <c r="F194" s="119" t="e">
        <f>E194/#REF!</f>
        <v>#REF!</v>
      </c>
    </row>
    <row r="195" spans="1:6" s="11" customFormat="1" ht="44.25" customHeight="1" outlineLevel="1">
      <c r="A195" s="74" t="s">
        <v>946</v>
      </c>
      <c r="B195" s="23" t="s">
        <v>372</v>
      </c>
      <c r="C195" s="13" t="s">
        <v>157</v>
      </c>
      <c r="D195" s="60" t="s">
        <v>64</v>
      </c>
      <c r="E195" s="44">
        <v>1394.9621020863538</v>
      </c>
      <c r="F195" s="119" t="e">
        <f>E195/#REF!</f>
        <v>#REF!</v>
      </c>
    </row>
    <row r="196" spans="1:6" s="11" customFormat="1" ht="45" customHeight="1" outlineLevel="1">
      <c r="A196" s="74" t="s">
        <v>947</v>
      </c>
      <c r="B196" s="23" t="s">
        <v>385</v>
      </c>
      <c r="C196" s="13" t="s">
        <v>66</v>
      </c>
      <c r="D196" s="60" t="s">
        <v>46</v>
      </c>
      <c r="E196" s="44">
        <v>129.8028709737577</v>
      </c>
      <c r="F196" s="119" t="e">
        <f>E196/#REF!</f>
        <v>#REF!</v>
      </c>
    </row>
    <row r="197" spans="1:6" s="11" customFormat="1" ht="38.25" outlineLevel="1">
      <c r="A197" s="74" t="s">
        <v>948</v>
      </c>
      <c r="B197" s="23" t="s">
        <v>795</v>
      </c>
      <c r="C197" s="13" t="s">
        <v>66</v>
      </c>
      <c r="D197" s="60" t="s">
        <v>46</v>
      </c>
      <c r="E197" s="44">
        <v>115.38032975445132</v>
      </c>
      <c r="F197" s="119" t="e">
        <f>E197/#REF!</f>
        <v>#REF!</v>
      </c>
    </row>
    <row r="198" spans="1:6" s="11" customFormat="1" ht="38.25" outlineLevel="1">
      <c r="A198" s="74" t="s">
        <v>949</v>
      </c>
      <c r="B198" s="23" t="s">
        <v>373</v>
      </c>
      <c r="C198" s="13" t="s">
        <v>66</v>
      </c>
      <c r="D198" s="60" t="s">
        <v>46</v>
      </c>
      <c r="E198" s="44">
        <v>72.11270609653208</v>
      </c>
      <c r="F198" s="119" t="e">
        <f>E198/#REF!</f>
        <v>#REF!</v>
      </c>
    </row>
    <row r="199" spans="1:6" s="11" customFormat="1" ht="38.25" outlineLevel="1">
      <c r="A199" s="74" t="s">
        <v>950</v>
      </c>
      <c r="B199" s="23" t="s">
        <v>374</v>
      </c>
      <c r="C199" s="13" t="s">
        <v>66</v>
      </c>
      <c r="D199" s="60" t="s">
        <v>46</v>
      </c>
      <c r="E199" s="44">
        <v>57.69016487722566</v>
      </c>
      <c r="F199" s="119" t="e">
        <f>E199/#REF!</f>
        <v>#REF!</v>
      </c>
    </row>
    <row r="200" spans="1:6" s="11" customFormat="1" ht="38.25" outlineLevel="1">
      <c r="A200" s="74" t="s">
        <v>951</v>
      </c>
      <c r="B200" s="23" t="s">
        <v>375</v>
      </c>
      <c r="C200" s="13" t="s">
        <v>82</v>
      </c>
      <c r="D200" s="60" t="s">
        <v>46</v>
      </c>
      <c r="E200" s="44">
        <v>415.36918711602476</v>
      </c>
      <c r="F200" s="119" t="e">
        <f>E200/#REF!</f>
        <v>#REF!</v>
      </c>
    </row>
    <row r="201" spans="1:6" s="11" customFormat="1" ht="42" customHeight="1" outlineLevel="1">
      <c r="A201" s="74" t="s">
        <v>952</v>
      </c>
      <c r="B201" s="23" t="s">
        <v>376</v>
      </c>
      <c r="C201" s="13" t="s">
        <v>82</v>
      </c>
      <c r="D201" s="60" t="s">
        <v>46</v>
      </c>
      <c r="E201" s="44">
        <v>539.40304160206</v>
      </c>
      <c r="F201" s="119" t="e">
        <f>E201/#REF!</f>
        <v>#REF!</v>
      </c>
    </row>
    <row r="202" spans="1:6" s="11" customFormat="1" ht="42" customHeight="1" outlineLevel="1">
      <c r="A202" s="74" t="s">
        <v>953</v>
      </c>
      <c r="B202" s="23" t="s">
        <v>377</v>
      </c>
      <c r="C202" s="13" t="s">
        <v>82</v>
      </c>
      <c r="D202" s="60" t="s">
        <v>46</v>
      </c>
      <c r="E202" s="44">
        <v>663.4368960880952</v>
      </c>
      <c r="F202" s="119" t="e">
        <f>E202/#REF!</f>
        <v>#REF!</v>
      </c>
    </row>
    <row r="203" spans="1:6" s="8" customFormat="1" ht="18.75">
      <c r="A203" s="141" t="s">
        <v>974</v>
      </c>
      <c r="B203" s="141"/>
      <c r="C203" s="141"/>
      <c r="D203" s="141"/>
      <c r="E203" s="46"/>
      <c r="F203" s="119"/>
    </row>
    <row r="204" spans="1:8" s="11" customFormat="1" ht="31.5" outlineLevel="1">
      <c r="A204" s="12" t="s">
        <v>533</v>
      </c>
      <c r="B204" s="23" t="s">
        <v>378</v>
      </c>
      <c r="C204" s="13" t="s">
        <v>82</v>
      </c>
      <c r="D204" s="60" t="s">
        <v>67</v>
      </c>
      <c r="E204" s="44">
        <v>176.61880384125124</v>
      </c>
      <c r="F204" s="119" t="e">
        <f>E204/#REF!</f>
        <v>#REF!</v>
      </c>
      <c r="H204" s="109" t="e">
        <f>SUM(F204:F211)/8</f>
        <v>#REF!</v>
      </c>
    </row>
    <row r="205" spans="1:6" s="11" customFormat="1" ht="75" customHeight="1" outlineLevel="1">
      <c r="A205" s="12" t="s">
        <v>534</v>
      </c>
      <c r="B205" s="23" t="s">
        <v>379</v>
      </c>
      <c r="C205" s="13" t="s">
        <v>82</v>
      </c>
      <c r="D205" s="68" t="s">
        <v>932</v>
      </c>
      <c r="E205" s="44">
        <v>984.8993372190719</v>
      </c>
      <c r="F205" s="119" t="e">
        <f>E205/#REF!</f>
        <v>#REF!</v>
      </c>
    </row>
    <row r="206" spans="1:6" s="11" customFormat="1" ht="61.5" customHeight="1" outlineLevel="1">
      <c r="A206" s="12" t="s">
        <v>535</v>
      </c>
      <c r="B206" s="24" t="s">
        <v>68</v>
      </c>
      <c r="C206" s="13" t="s">
        <v>82</v>
      </c>
      <c r="D206" s="68" t="s">
        <v>933</v>
      </c>
      <c r="E206" s="44">
        <v>927.5762996228925</v>
      </c>
      <c r="F206" s="119" t="e">
        <f>E206/#REF!</f>
        <v>#REF!</v>
      </c>
    </row>
    <row r="207" spans="1:6" s="11" customFormat="1" ht="34.5" customHeight="1" outlineLevel="1">
      <c r="A207" s="12" t="s">
        <v>536</v>
      </c>
      <c r="B207" s="23" t="s">
        <v>380</v>
      </c>
      <c r="C207" s="13" t="s">
        <v>82</v>
      </c>
      <c r="D207" s="60" t="s">
        <v>934</v>
      </c>
      <c r="E207" s="44">
        <v>2773.384455551936</v>
      </c>
      <c r="F207" s="119" t="e">
        <f>E207/#REF!</f>
        <v>#REF!</v>
      </c>
    </row>
    <row r="208" spans="1:6" s="11" customFormat="1" ht="31.5" outlineLevel="1">
      <c r="A208" s="12" t="s">
        <v>537</v>
      </c>
      <c r="B208" s="23" t="s">
        <v>381</v>
      </c>
      <c r="C208" s="13" t="s">
        <v>82</v>
      </c>
      <c r="D208" s="60" t="s">
        <v>934</v>
      </c>
      <c r="E208" s="44">
        <v>3816.508645040175</v>
      </c>
      <c r="F208" s="119" t="e">
        <f>E208/#REF!</f>
        <v>#REF!</v>
      </c>
    </row>
    <row r="209" spans="1:6" s="11" customFormat="1" ht="15.75" outlineLevel="1">
      <c r="A209" s="12" t="s">
        <v>538</v>
      </c>
      <c r="B209" s="23" t="s">
        <v>382</v>
      </c>
      <c r="C209" s="13" t="s">
        <v>82</v>
      </c>
      <c r="D209" s="60" t="s">
        <v>69</v>
      </c>
      <c r="E209" s="44">
        <v>26.741301149163526</v>
      </c>
      <c r="F209" s="119" t="e">
        <f>E209/#REF!</f>
        <v>#REF!</v>
      </c>
    </row>
    <row r="210" spans="1:6" s="11" customFormat="1" ht="39.75" customHeight="1" outlineLevel="1">
      <c r="A210" s="12" t="s">
        <v>539</v>
      </c>
      <c r="B210" s="23" t="s">
        <v>954</v>
      </c>
      <c r="C210" s="13" t="s">
        <v>82</v>
      </c>
      <c r="D210" s="60" t="s">
        <v>69</v>
      </c>
      <c r="E210" s="44">
        <v>1278.4948229880852</v>
      </c>
      <c r="F210" s="119" t="e">
        <f>E210/#REF!</f>
        <v>#REF!</v>
      </c>
    </row>
    <row r="211" spans="1:6" s="11" customFormat="1" ht="105" customHeight="1" outlineLevel="1">
      <c r="A211" s="82" t="s">
        <v>540</v>
      </c>
      <c r="B211" s="23" t="s">
        <v>983</v>
      </c>
      <c r="C211" s="24" t="s">
        <v>82</v>
      </c>
      <c r="D211" s="60" t="s">
        <v>984</v>
      </c>
      <c r="E211" s="44">
        <v>1795.2565759405402</v>
      </c>
      <c r="F211" s="119" t="e">
        <f>E211/#REF!</f>
        <v>#REF!</v>
      </c>
    </row>
    <row r="212" spans="1:6" s="8" customFormat="1" ht="18.75" customHeight="1" outlineLevel="1">
      <c r="A212" s="144" t="s">
        <v>975</v>
      </c>
      <c r="B212" s="145"/>
      <c r="C212" s="145"/>
      <c r="D212" s="145"/>
      <c r="E212" s="46"/>
      <c r="F212" s="119"/>
    </row>
    <row r="213" spans="1:8" s="11" customFormat="1" ht="57.75" customHeight="1" outlineLevel="1">
      <c r="A213" s="12" t="s">
        <v>541</v>
      </c>
      <c r="B213" s="31" t="s">
        <v>1220</v>
      </c>
      <c r="C213" s="10" t="s">
        <v>156</v>
      </c>
      <c r="D213" s="60" t="s">
        <v>34</v>
      </c>
      <c r="E213" s="44">
        <v>1647.134232420568</v>
      </c>
      <c r="F213" s="119" t="e">
        <f>E213/#REF!</f>
        <v>#REF!</v>
      </c>
      <c r="H213" s="109" t="e">
        <f>SUM(F213:F255)/43</f>
        <v>#REF!</v>
      </c>
    </row>
    <row r="214" spans="1:6" s="11" customFormat="1" ht="38.25" customHeight="1" outlineLevel="1">
      <c r="A214" s="12" t="s">
        <v>542</v>
      </c>
      <c r="B214" s="31" t="s">
        <v>384</v>
      </c>
      <c r="C214" s="10" t="s">
        <v>156</v>
      </c>
      <c r="D214" s="60" t="s">
        <v>69</v>
      </c>
      <c r="E214" s="44">
        <v>743.0616239294478</v>
      </c>
      <c r="F214" s="119" t="e">
        <f>E214/#REF!</f>
        <v>#REF!</v>
      </c>
    </row>
    <row r="215" spans="1:6" s="11" customFormat="1" ht="20.25" customHeight="1" outlineLevel="1">
      <c r="A215" s="12" t="s">
        <v>543</v>
      </c>
      <c r="B215" s="31" t="s">
        <v>101</v>
      </c>
      <c r="C215" s="10" t="s">
        <v>156</v>
      </c>
      <c r="D215" s="60" t="s">
        <v>267</v>
      </c>
      <c r="E215" s="44">
        <v>4146.431661475389</v>
      </c>
      <c r="F215" s="119" t="e">
        <f>E215/#REF!</f>
        <v>#REF!</v>
      </c>
    </row>
    <row r="216" spans="1:6" s="11" customFormat="1" ht="30" customHeight="1" outlineLevel="1">
      <c r="A216" s="12" t="s">
        <v>544</v>
      </c>
      <c r="B216" s="31" t="s">
        <v>102</v>
      </c>
      <c r="C216" s="10" t="s">
        <v>156</v>
      </c>
      <c r="D216" s="60" t="s">
        <v>267</v>
      </c>
      <c r="E216" s="44">
        <v>8006.902518711096</v>
      </c>
      <c r="F216" s="119" t="e">
        <f>E216/#REF!</f>
        <v>#REF!</v>
      </c>
    </row>
    <row r="217" spans="1:6" s="11" customFormat="1" ht="15.75" outlineLevel="1">
      <c r="A217" s="12" t="s">
        <v>545</v>
      </c>
      <c r="B217" s="31" t="s">
        <v>103</v>
      </c>
      <c r="C217" s="10" t="s">
        <v>156</v>
      </c>
      <c r="D217" s="60" t="s">
        <v>69</v>
      </c>
      <c r="E217" s="44">
        <v>1114.5924358941716</v>
      </c>
      <c r="F217" s="119" t="e">
        <f>E217/#REF!</f>
        <v>#REF!</v>
      </c>
    </row>
    <row r="218" spans="1:6" s="11" customFormat="1" ht="15.75" outlineLevel="1">
      <c r="A218" s="12" t="s">
        <v>546</v>
      </c>
      <c r="B218" s="31" t="s">
        <v>104</v>
      </c>
      <c r="C218" s="10" t="s">
        <v>156</v>
      </c>
      <c r="D218" s="60" t="s">
        <v>267</v>
      </c>
      <c r="E218" s="44">
        <v>1647.134232420568</v>
      </c>
      <c r="F218" s="119" t="e">
        <f>E218/#REF!</f>
        <v>#REF!</v>
      </c>
    </row>
    <row r="219" spans="1:6" s="11" customFormat="1" ht="15.75" outlineLevel="1">
      <c r="A219" s="12" t="s">
        <v>547</v>
      </c>
      <c r="B219" s="31" t="s">
        <v>105</v>
      </c>
      <c r="C219" s="10" t="s">
        <v>156</v>
      </c>
      <c r="D219" s="60" t="s">
        <v>267</v>
      </c>
      <c r="E219" s="44">
        <v>823.567116210284</v>
      </c>
      <c r="F219" s="119" t="e">
        <f>E219/#REF!</f>
        <v>#REF!</v>
      </c>
    </row>
    <row r="220" spans="1:6" s="11" customFormat="1" ht="15.75" outlineLevel="1">
      <c r="A220" s="12" t="s">
        <v>548</v>
      </c>
      <c r="B220" s="31" t="s">
        <v>106</v>
      </c>
      <c r="C220" s="10" t="s">
        <v>156</v>
      </c>
      <c r="D220" s="60" t="s">
        <v>69</v>
      </c>
      <c r="E220" s="44">
        <v>516.015016617672</v>
      </c>
      <c r="F220" s="119" t="e">
        <f>E220/#REF!</f>
        <v>#REF!</v>
      </c>
    </row>
    <row r="221" spans="1:6" s="11" customFormat="1" ht="34.5" customHeight="1" outlineLevel="1">
      <c r="A221" s="12" t="s">
        <v>549</v>
      </c>
      <c r="B221" s="31" t="s">
        <v>107</v>
      </c>
      <c r="C221" s="10" t="s">
        <v>156</v>
      </c>
      <c r="D221" s="60" t="s">
        <v>267</v>
      </c>
      <c r="E221" s="44">
        <v>1389.7695086048545</v>
      </c>
      <c r="F221" s="119" t="e">
        <f>E221/#REF!</f>
        <v>#REF!</v>
      </c>
    </row>
    <row r="222" spans="1:6" s="11" customFormat="1" ht="15.75" outlineLevel="1">
      <c r="A222" s="12" t="s">
        <v>550</v>
      </c>
      <c r="B222" s="31" t="s">
        <v>108</v>
      </c>
      <c r="C222" s="10" t="s">
        <v>156</v>
      </c>
      <c r="D222" s="60" t="s">
        <v>69</v>
      </c>
      <c r="E222" s="44">
        <v>753.3819242618011</v>
      </c>
      <c r="F222" s="119" t="e">
        <f>E222/#REF!</f>
        <v>#REF!</v>
      </c>
    </row>
    <row r="223" spans="1:6" s="11" customFormat="1" ht="15.75" outlineLevel="1">
      <c r="A223" s="12" t="s">
        <v>551</v>
      </c>
      <c r="B223" s="31" t="s">
        <v>109</v>
      </c>
      <c r="C223" s="10" t="s">
        <v>156</v>
      </c>
      <c r="D223" s="60" t="s">
        <v>267</v>
      </c>
      <c r="E223" s="44">
        <v>383.18747768117385</v>
      </c>
      <c r="F223" s="119" t="e">
        <f>E223/#REF!</f>
        <v>#REF!</v>
      </c>
    </row>
    <row r="224" spans="1:6" s="11" customFormat="1" ht="15.75" outlineLevel="1">
      <c r="A224" s="12" t="s">
        <v>552</v>
      </c>
      <c r="B224" s="31" t="s">
        <v>108</v>
      </c>
      <c r="C224" s="10" t="s">
        <v>156</v>
      </c>
      <c r="D224" s="60" t="s">
        <v>69</v>
      </c>
      <c r="E224" s="44">
        <v>206.40600664706878</v>
      </c>
      <c r="F224" s="119" t="e">
        <f>E224/#REF!</f>
        <v>#REF!</v>
      </c>
    </row>
    <row r="225" spans="1:6" s="11" customFormat="1" ht="39" customHeight="1" outlineLevel="1">
      <c r="A225" s="12" t="s">
        <v>553</v>
      </c>
      <c r="B225" s="31" t="s">
        <v>110</v>
      </c>
      <c r="C225" s="10" t="s">
        <v>156</v>
      </c>
      <c r="D225" s="60" t="s">
        <v>267</v>
      </c>
      <c r="E225" s="44">
        <v>1615.6785439542034</v>
      </c>
      <c r="F225" s="119" t="e">
        <f>E225/#REF!</f>
        <v>#REF!</v>
      </c>
    </row>
    <row r="226" spans="1:6" s="11" customFormat="1" ht="15.75" outlineLevel="1">
      <c r="A226" s="12" t="s">
        <v>554</v>
      </c>
      <c r="B226" s="31" t="s">
        <v>108</v>
      </c>
      <c r="C226" s="10" t="s">
        <v>156</v>
      </c>
      <c r="D226" s="60" t="s">
        <v>69</v>
      </c>
      <c r="E226" s="44">
        <v>877.2255282500425</v>
      </c>
      <c r="F226" s="119" t="e">
        <f>E226/#REF!</f>
        <v>#REF!</v>
      </c>
    </row>
    <row r="227" spans="1:6" s="11" customFormat="1" ht="19.5" customHeight="1" outlineLevel="1">
      <c r="A227" s="12" t="s">
        <v>555</v>
      </c>
      <c r="B227" s="31" t="s">
        <v>111</v>
      </c>
      <c r="C227" s="10" t="s">
        <v>156</v>
      </c>
      <c r="D227" s="60" t="s">
        <v>267</v>
      </c>
      <c r="E227" s="44">
        <v>657.7098497512687</v>
      </c>
      <c r="F227" s="119" t="e">
        <f>E227/#REF!</f>
        <v>#REF!</v>
      </c>
    </row>
    <row r="228" spans="1:6" s="11" customFormat="1" ht="15.75" outlineLevel="1">
      <c r="A228" s="12" t="s">
        <v>556</v>
      </c>
      <c r="B228" s="31" t="s">
        <v>108</v>
      </c>
      <c r="C228" s="10" t="s">
        <v>156</v>
      </c>
      <c r="D228" s="60" t="s">
        <v>69</v>
      </c>
      <c r="E228" s="44">
        <v>397.3315627956075</v>
      </c>
      <c r="F228" s="119" t="e">
        <f>E228/#REF!</f>
        <v>#REF!</v>
      </c>
    </row>
    <row r="229" spans="1:6" s="11" customFormat="1" ht="37.5" customHeight="1" outlineLevel="1">
      <c r="A229" s="12" t="s">
        <v>557</v>
      </c>
      <c r="B229" s="31" t="s">
        <v>112</v>
      </c>
      <c r="C229" s="10" t="s">
        <v>156</v>
      </c>
      <c r="D229" s="60" t="s">
        <v>267</v>
      </c>
      <c r="E229" s="44">
        <v>5147.294476314276</v>
      </c>
      <c r="F229" s="119" t="e">
        <f>E229/#REF!</f>
        <v>#REF!</v>
      </c>
    </row>
    <row r="230" spans="1:6" s="11" customFormat="1" ht="32.25" customHeight="1" outlineLevel="1">
      <c r="A230" s="12" t="s">
        <v>558</v>
      </c>
      <c r="B230" s="31" t="s">
        <v>113</v>
      </c>
      <c r="C230" s="10" t="s">
        <v>156</v>
      </c>
      <c r="D230" s="60" t="s">
        <v>267</v>
      </c>
      <c r="E230" s="44">
        <v>5318.870958858087</v>
      </c>
      <c r="F230" s="119" t="e">
        <f>E230/#REF!</f>
        <v>#REF!</v>
      </c>
    </row>
    <row r="231" spans="1:6" s="11" customFormat="1" ht="19.5" customHeight="1" outlineLevel="1">
      <c r="A231" s="12" t="s">
        <v>559</v>
      </c>
      <c r="B231" s="31" t="s">
        <v>114</v>
      </c>
      <c r="C231" s="10" t="s">
        <v>354</v>
      </c>
      <c r="D231" s="60" t="s">
        <v>69</v>
      </c>
      <c r="E231" s="44">
        <v>645.01877077209</v>
      </c>
      <c r="F231" s="119" t="e">
        <f>E231/#REF!</f>
        <v>#REF!</v>
      </c>
    </row>
    <row r="232" spans="1:6" s="11" customFormat="1" ht="18" customHeight="1" outlineLevel="1">
      <c r="A232" s="12" t="s">
        <v>560</v>
      </c>
      <c r="B232" s="31" t="s">
        <v>115</v>
      </c>
      <c r="C232" s="10" t="s">
        <v>355</v>
      </c>
      <c r="D232" s="60" t="s">
        <v>69</v>
      </c>
      <c r="E232" s="44">
        <v>185.76540598236195</v>
      </c>
      <c r="F232" s="119" t="e">
        <f>E232/#REF!</f>
        <v>#REF!</v>
      </c>
    </row>
    <row r="233" spans="1:6" s="11" customFormat="1" ht="37.5" customHeight="1" outlineLevel="1">
      <c r="A233" s="12" t="s">
        <v>561</v>
      </c>
      <c r="B233" s="31" t="s">
        <v>116</v>
      </c>
      <c r="C233" s="10" t="s">
        <v>156</v>
      </c>
      <c r="D233" s="60" t="s">
        <v>69</v>
      </c>
      <c r="E233" s="44">
        <v>954.627780742693</v>
      </c>
      <c r="F233" s="119" t="e">
        <f>E233/#REF!</f>
        <v>#REF!</v>
      </c>
    </row>
    <row r="234" spans="1:6" s="11" customFormat="1" ht="42.75" customHeight="1" outlineLevel="1">
      <c r="A234" s="12" t="s">
        <v>562</v>
      </c>
      <c r="B234" s="31" t="s">
        <v>117</v>
      </c>
      <c r="C234" s="10" t="s">
        <v>156</v>
      </c>
      <c r="D234" s="60" t="s">
        <v>69</v>
      </c>
      <c r="E234" s="44">
        <v>361.21051163237036</v>
      </c>
      <c r="F234" s="119" t="e">
        <f>E234/#REF!</f>
        <v>#REF!</v>
      </c>
    </row>
    <row r="235" spans="1:6" s="11" customFormat="1" ht="38.25" customHeight="1" outlineLevel="1">
      <c r="A235" s="12" t="s">
        <v>563</v>
      </c>
      <c r="B235" s="31" t="s">
        <v>118</v>
      </c>
      <c r="C235" s="10" t="s">
        <v>156</v>
      </c>
      <c r="D235" s="60" t="s">
        <v>69</v>
      </c>
      <c r="E235" s="44">
        <v>258.007508308836</v>
      </c>
      <c r="F235" s="119" t="e">
        <f>E235/#REF!</f>
        <v>#REF!</v>
      </c>
    </row>
    <row r="236" spans="1:6" s="11" customFormat="1" ht="72" customHeight="1" outlineLevel="1">
      <c r="A236" s="12" t="s">
        <v>564</v>
      </c>
      <c r="B236" s="31" t="s">
        <v>1221</v>
      </c>
      <c r="C236" s="10" t="s">
        <v>156</v>
      </c>
      <c r="D236" s="60" t="s">
        <v>69</v>
      </c>
      <c r="E236" s="44">
        <v>371.5308119647239</v>
      </c>
      <c r="F236" s="119" t="e">
        <f>E236/#REF!</f>
        <v>#REF!</v>
      </c>
    </row>
    <row r="237" spans="1:6" s="11" customFormat="1" ht="54.75" customHeight="1" outlineLevel="1">
      <c r="A237" s="12" t="s">
        <v>565</v>
      </c>
      <c r="B237" s="31" t="s">
        <v>119</v>
      </c>
      <c r="C237" s="10" t="s">
        <v>156</v>
      </c>
      <c r="D237" s="60" t="s">
        <v>69</v>
      </c>
      <c r="E237" s="44">
        <v>928.8270299118095</v>
      </c>
      <c r="F237" s="119" t="e">
        <f>E237/#REF!</f>
        <v>#REF!</v>
      </c>
    </row>
    <row r="238" spans="1:6" s="11" customFormat="1" ht="51" customHeight="1" outlineLevel="1">
      <c r="A238" s="12" t="s">
        <v>566</v>
      </c>
      <c r="B238" s="31" t="s">
        <v>120</v>
      </c>
      <c r="C238" s="10" t="s">
        <v>156</v>
      </c>
      <c r="D238" s="60" t="s">
        <v>69</v>
      </c>
      <c r="E238" s="44">
        <v>743.0616239294478</v>
      </c>
      <c r="F238" s="119" t="e">
        <f>E238/#REF!</f>
        <v>#REF!</v>
      </c>
    </row>
    <row r="239" spans="1:6" s="11" customFormat="1" ht="63.75" customHeight="1" outlineLevel="1">
      <c r="A239" s="12" t="s">
        <v>1138</v>
      </c>
      <c r="B239" s="31" t="s">
        <v>1137</v>
      </c>
      <c r="C239" s="10" t="s">
        <v>156</v>
      </c>
      <c r="D239" s="60" t="s">
        <v>69</v>
      </c>
      <c r="E239" s="44">
        <v>456.67328970663965</v>
      </c>
      <c r="F239" s="119" t="e">
        <f>E239/#REF!</f>
        <v>#REF!</v>
      </c>
    </row>
    <row r="240" spans="1:6" s="11" customFormat="1" ht="51.75" customHeight="1" outlineLevel="1">
      <c r="A240" s="12" t="s">
        <v>567</v>
      </c>
      <c r="B240" s="31" t="s">
        <v>121</v>
      </c>
      <c r="C240" s="10" t="s">
        <v>156</v>
      </c>
      <c r="D240" s="60" t="s">
        <v>69</v>
      </c>
      <c r="E240" s="44">
        <v>1114.5924358941716</v>
      </c>
      <c r="F240" s="119" t="e">
        <f>E240/#REF!</f>
        <v>#REF!</v>
      </c>
    </row>
    <row r="241" spans="1:6" s="11" customFormat="1" ht="36" customHeight="1" outlineLevel="1">
      <c r="A241" s="12" t="s">
        <v>568</v>
      </c>
      <c r="B241" s="31" t="s">
        <v>122</v>
      </c>
      <c r="C241" s="10" t="s">
        <v>156</v>
      </c>
      <c r="D241" s="60" t="s">
        <v>69</v>
      </c>
      <c r="E241" s="44">
        <v>1733.810455835378</v>
      </c>
      <c r="F241" s="119" t="e">
        <f>E241/#REF!</f>
        <v>#REF!</v>
      </c>
    </row>
    <row r="242" spans="1:6" s="11" customFormat="1" ht="50.25" customHeight="1" outlineLevel="1">
      <c r="A242" s="12" t="s">
        <v>569</v>
      </c>
      <c r="B242" s="31" t="s">
        <v>123</v>
      </c>
      <c r="C242" s="10" t="s">
        <v>156</v>
      </c>
      <c r="D242" s="60" t="s">
        <v>69</v>
      </c>
      <c r="E242" s="44">
        <v>632.1183953566483</v>
      </c>
      <c r="F242" s="119" t="e">
        <f>E242/#REF!</f>
        <v>#REF!</v>
      </c>
    </row>
    <row r="243" spans="1:6" s="11" customFormat="1" ht="18.75" customHeight="1" outlineLevel="1">
      <c r="A243" s="12" t="s">
        <v>570</v>
      </c>
      <c r="B243" s="31" t="s">
        <v>124</v>
      </c>
      <c r="C243" s="10" t="s">
        <v>156</v>
      </c>
      <c r="D243" s="60" t="s">
        <v>69</v>
      </c>
      <c r="E243" s="44">
        <v>1032.030033235344</v>
      </c>
      <c r="F243" s="119" t="e">
        <f>E243/#REF!</f>
        <v>#REF!</v>
      </c>
    </row>
    <row r="244" spans="1:6" s="11" customFormat="1" ht="72" customHeight="1" outlineLevel="1">
      <c r="A244" s="12" t="s">
        <v>571</v>
      </c>
      <c r="B244" s="31" t="s">
        <v>125</v>
      </c>
      <c r="C244" s="10" t="s">
        <v>156</v>
      </c>
      <c r="D244" s="60" t="s">
        <v>69</v>
      </c>
      <c r="E244" s="44">
        <v>1300.3578418765335</v>
      </c>
      <c r="F244" s="119" t="e">
        <f>E244/#REF!</f>
        <v>#REF!</v>
      </c>
    </row>
    <row r="245" spans="1:6" s="11" customFormat="1" ht="54.75" customHeight="1" outlineLevel="1">
      <c r="A245" s="12" t="s">
        <v>572</v>
      </c>
      <c r="B245" s="31" t="s">
        <v>126</v>
      </c>
      <c r="C245" s="10" t="s">
        <v>156</v>
      </c>
      <c r="D245" s="60" t="s">
        <v>69</v>
      </c>
      <c r="E245" s="44">
        <v>2193.063820625106</v>
      </c>
      <c r="F245" s="119" t="e">
        <f>E245/#REF!</f>
        <v>#REF!</v>
      </c>
    </row>
    <row r="246" spans="1:6" s="11" customFormat="1" ht="59.25" customHeight="1" outlineLevel="1">
      <c r="A246" s="12" t="s">
        <v>573</v>
      </c>
      <c r="B246" s="31" t="s">
        <v>127</v>
      </c>
      <c r="C246" s="10" t="s">
        <v>156</v>
      </c>
      <c r="D246" s="60" t="s">
        <v>69</v>
      </c>
      <c r="E246" s="44">
        <v>1186.8345382206455</v>
      </c>
      <c r="F246" s="119" t="e">
        <f>E246/#REF!</f>
        <v>#REF!</v>
      </c>
    </row>
    <row r="247" spans="1:6" s="11" customFormat="1" ht="54" customHeight="1" outlineLevel="1">
      <c r="A247" s="12" t="s">
        <v>574</v>
      </c>
      <c r="B247" s="31" t="s">
        <v>128</v>
      </c>
      <c r="C247" s="10" t="s">
        <v>156</v>
      </c>
      <c r="D247" s="60" t="s">
        <v>69</v>
      </c>
      <c r="E247" s="44">
        <v>2043.419465805981</v>
      </c>
      <c r="F247" s="119" t="e">
        <f>E247/#REF!</f>
        <v>#REF!</v>
      </c>
    </row>
    <row r="248" spans="1:6" s="11" customFormat="1" ht="54" customHeight="1" outlineLevel="1">
      <c r="A248" s="12" t="s">
        <v>575</v>
      </c>
      <c r="B248" s="31" t="s">
        <v>129</v>
      </c>
      <c r="C248" s="10" t="s">
        <v>156</v>
      </c>
      <c r="D248" s="60" t="s">
        <v>69</v>
      </c>
      <c r="E248" s="44">
        <v>2502.672830595709</v>
      </c>
      <c r="F248" s="119" t="e">
        <f>E248/#REF!</f>
        <v>#REF!</v>
      </c>
    </row>
    <row r="249" spans="1:6" s="11" customFormat="1" ht="56.25" customHeight="1" outlineLevel="1">
      <c r="A249" s="12" t="s">
        <v>576</v>
      </c>
      <c r="B249" s="31" t="s">
        <v>130</v>
      </c>
      <c r="C249" s="10" t="s">
        <v>156</v>
      </c>
      <c r="D249" s="60" t="s">
        <v>69</v>
      </c>
      <c r="E249" s="44">
        <v>4076.5186312796086</v>
      </c>
      <c r="F249" s="119" t="e">
        <f>E249/#REF!</f>
        <v>#REF!</v>
      </c>
    </row>
    <row r="250" spans="1:6" s="11" customFormat="1" ht="50.25" customHeight="1" outlineLevel="1">
      <c r="A250" s="12" t="s">
        <v>577</v>
      </c>
      <c r="B250" s="31" t="s">
        <v>131</v>
      </c>
      <c r="C250" s="10" t="s">
        <v>155</v>
      </c>
      <c r="D250" s="60" t="s">
        <v>69</v>
      </c>
      <c r="E250" s="44">
        <v>619.2180199412065</v>
      </c>
      <c r="F250" s="119" t="e">
        <f>E250/#REF!</f>
        <v>#REF!</v>
      </c>
    </row>
    <row r="251" spans="1:6" s="11" customFormat="1" ht="15.75" outlineLevel="1">
      <c r="A251" s="12" t="s">
        <v>578</v>
      </c>
      <c r="B251" s="31" t="s">
        <v>383</v>
      </c>
      <c r="C251" s="10" t="s">
        <v>155</v>
      </c>
      <c r="D251" s="60" t="s">
        <v>69</v>
      </c>
      <c r="E251" s="44">
        <v>851.4247774191588</v>
      </c>
      <c r="F251" s="119" t="e">
        <f>E251/#REF!</f>
        <v>#REF!</v>
      </c>
    </row>
    <row r="252" spans="1:6" s="11" customFormat="1" ht="15.75" outlineLevel="1">
      <c r="A252" s="12" t="s">
        <v>579</v>
      </c>
      <c r="B252" s="31" t="s">
        <v>132</v>
      </c>
      <c r="C252" s="10" t="s">
        <v>155</v>
      </c>
      <c r="D252" s="60" t="s">
        <v>69</v>
      </c>
      <c r="E252" s="44">
        <v>1078.4713847309345</v>
      </c>
      <c r="F252" s="119" t="e">
        <f>E252/#REF!</f>
        <v>#REF!</v>
      </c>
    </row>
    <row r="253" spans="1:6" s="11" customFormat="1" ht="15.75" outlineLevel="1">
      <c r="A253" s="12" t="s">
        <v>580</v>
      </c>
      <c r="B253" s="31" t="s">
        <v>133</v>
      </c>
      <c r="C253" s="10" t="s">
        <v>155</v>
      </c>
      <c r="D253" s="60" t="s">
        <v>69</v>
      </c>
      <c r="E253" s="44">
        <v>1315.8382923750635</v>
      </c>
      <c r="F253" s="119" t="e">
        <f>E253/#REF!</f>
        <v>#REF!</v>
      </c>
    </row>
    <row r="254" spans="1:6" s="11" customFormat="1" ht="48" customHeight="1" outlineLevel="1">
      <c r="A254" s="12" t="s">
        <v>581</v>
      </c>
      <c r="B254" s="31" t="s">
        <v>134</v>
      </c>
      <c r="C254" s="10" t="s">
        <v>155</v>
      </c>
      <c r="D254" s="60" t="s">
        <v>69</v>
      </c>
      <c r="E254" s="44">
        <v>1354.539418621389</v>
      </c>
      <c r="F254" s="119" t="e">
        <f>E254/#REF!</f>
        <v>#REF!</v>
      </c>
    </row>
    <row r="255" spans="1:6" s="11" customFormat="1" ht="15.75" outlineLevel="1">
      <c r="A255" s="12" t="s">
        <v>582</v>
      </c>
      <c r="B255" s="31" t="s">
        <v>135</v>
      </c>
      <c r="C255" s="10" t="s">
        <v>155</v>
      </c>
      <c r="D255" s="60" t="s">
        <v>69</v>
      </c>
      <c r="E255" s="44">
        <v>1470.6427973603652</v>
      </c>
      <c r="F255" s="119" t="e">
        <f>E255/#REF!</f>
        <v>#REF!</v>
      </c>
    </row>
    <row r="256" spans="1:6" s="8" customFormat="1" ht="18.75">
      <c r="A256" s="146" t="s">
        <v>266</v>
      </c>
      <c r="B256" s="147"/>
      <c r="C256" s="147"/>
      <c r="D256" s="147"/>
      <c r="E256" s="46"/>
      <c r="F256" s="119"/>
    </row>
    <row r="257" spans="1:8" s="11" customFormat="1" ht="36" customHeight="1" outlineLevel="1">
      <c r="A257" s="12" t="s">
        <v>583</v>
      </c>
      <c r="B257" s="33" t="s">
        <v>147</v>
      </c>
      <c r="C257" s="13" t="s">
        <v>156</v>
      </c>
      <c r="D257" s="62" t="s">
        <v>100</v>
      </c>
      <c r="E257" s="44">
        <v>2208.3824829922123</v>
      </c>
      <c r="F257" s="119" t="e">
        <f>E257/#REF!</f>
        <v>#REF!</v>
      </c>
      <c r="H257" s="109" t="e">
        <f>SUM(F257:F266)/10</f>
        <v>#REF!</v>
      </c>
    </row>
    <row r="258" spans="1:6" s="11" customFormat="1" ht="34.5" customHeight="1" outlineLevel="1">
      <c r="A258" s="12" t="s">
        <v>584</v>
      </c>
      <c r="B258" s="33" t="s">
        <v>148</v>
      </c>
      <c r="C258" s="13" t="s">
        <v>156</v>
      </c>
      <c r="D258" s="62" t="s">
        <v>100</v>
      </c>
      <c r="E258" s="44">
        <v>946.449635568091</v>
      </c>
      <c r="F258" s="119" t="e">
        <f>E258/#REF!</f>
        <v>#REF!</v>
      </c>
    </row>
    <row r="259" spans="1:6" s="11" customFormat="1" ht="36" customHeight="1" outlineLevel="1">
      <c r="A259" s="12" t="s">
        <v>585</v>
      </c>
      <c r="B259" s="33" t="s">
        <v>149</v>
      </c>
      <c r="C259" s="13" t="s">
        <v>156</v>
      </c>
      <c r="D259" s="62" t="s">
        <v>100</v>
      </c>
      <c r="E259" s="44">
        <v>788.7080296400759</v>
      </c>
      <c r="F259" s="119" t="e">
        <f>E259/#REF!</f>
        <v>#REF!</v>
      </c>
    </row>
    <row r="260" spans="1:6" s="11" customFormat="1" ht="34.5" customHeight="1" outlineLevel="1">
      <c r="A260" s="12" t="s">
        <v>586</v>
      </c>
      <c r="B260" s="33" t="s">
        <v>150</v>
      </c>
      <c r="C260" s="13" t="s">
        <v>156</v>
      </c>
      <c r="D260" s="62" t="s">
        <v>100</v>
      </c>
      <c r="E260" s="44">
        <v>1577.4278592801518</v>
      </c>
      <c r="F260" s="119" t="e">
        <f>E260/#REF!</f>
        <v>#REF!</v>
      </c>
    </row>
    <row r="261" spans="1:6" s="11" customFormat="1" ht="31.5" outlineLevel="1">
      <c r="A261" s="12" t="s">
        <v>587</v>
      </c>
      <c r="B261" s="33" t="s">
        <v>151</v>
      </c>
      <c r="C261" s="13" t="s">
        <v>156</v>
      </c>
      <c r="D261" s="62" t="s">
        <v>100</v>
      </c>
      <c r="E261" s="44">
        <v>2523.865694848243</v>
      </c>
      <c r="F261" s="119" t="e">
        <f>E261/#REF!</f>
        <v>#REF!</v>
      </c>
    </row>
    <row r="262" spans="1:6" s="11" customFormat="1" ht="59.25" customHeight="1" outlineLevel="1">
      <c r="A262" s="12" t="s">
        <v>588</v>
      </c>
      <c r="B262" s="34" t="s">
        <v>152</v>
      </c>
      <c r="C262" s="13" t="s">
        <v>156</v>
      </c>
      <c r="D262" s="62" t="s">
        <v>100</v>
      </c>
      <c r="E262" s="44">
        <v>1261.9428474241215</v>
      </c>
      <c r="F262" s="119" t="e">
        <f>E262/#REF!</f>
        <v>#REF!</v>
      </c>
    </row>
    <row r="263" spans="1:6" s="11" customFormat="1" ht="34.5" customHeight="1" outlineLevel="1">
      <c r="A263" s="12" t="s">
        <v>589</v>
      </c>
      <c r="B263" s="33" t="s">
        <v>153</v>
      </c>
      <c r="C263" s="13" t="s">
        <v>156</v>
      </c>
      <c r="D263" s="62" t="s">
        <v>100</v>
      </c>
      <c r="E263" s="44">
        <v>3123.283797374701</v>
      </c>
      <c r="F263" s="119" t="e">
        <f>E263/#REF!</f>
        <v>#REF!</v>
      </c>
    </row>
    <row r="264" spans="1:6" s="11" customFormat="1" ht="20.25" customHeight="1" outlineLevel="1">
      <c r="A264" s="12" t="s">
        <v>590</v>
      </c>
      <c r="B264" s="33" t="s">
        <v>83</v>
      </c>
      <c r="C264" s="13" t="s">
        <v>156</v>
      </c>
      <c r="D264" s="62" t="s">
        <v>100</v>
      </c>
      <c r="E264" s="44">
        <v>2523.865694848243</v>
      </c>
      <c r="F264" s="119" t="e">
        <f>E264/#REF!</f>
        <v>#REF!</v>
      </c>
    </row>
    <row r="265" spans="1:6" s="11" customFormat="1" ht="31.5" outlineLevel="1">
      <c r="A265" s="12" t="s">
        <v>591</v>
      </c>
      <c r="B265" s="33" t="s">
        <v>84</v>
      </c>
      <c r="C265" s="13" t="s">
        <v>156</v>
      </c>
      <c r="D265" s="62" t="s">
        <v>100</v>
      </c>
      <c r="E265" s="44">
        <v>1009.5462779392972</v>
      </c>
      <c r="F265" s="119" t="e">
        <f>E265/#REF!</f>
        <v>#REF!</v>
      </c>
    </row>
    <row r="266" spans="1:6" s="11" customFormat="1" ht="53.25" customHeight="1" outlineLevel="1">
      <c r="A266" s="12" t="s">
        <v>592</v>
      </c>
      <c r="B266" s="22" t="s">
        <v>268</v>
      </c>
      <c r="C266" s="13" t="s">
        <v>156</v>
      </c>
      <c r="D266" s="62" t="s">
        <v>100</v>
      </c>
      <c r="E266" s="44">
        <v>630.9664237120608</v>
      </c>
      <c r="F266" s="119" t="e">
        <f>E266/#REF!</f>
        <v>#REF!</v>
      </c>
    </row>
    <row r="267" spans="1:6" s="8" customFormat="1" ht="18.75" customHeight="1">
      <c r="A267" s="148" t="s">
        <v>601</v>
      </c>
      <c r="B267" s="148"/>
      <c r="C267" s="148"/>
      <c r="D267" s="148"/>
      <c r="E267" s="46"/>
      <c r="F267" s="119"/>
    </row>
    <row r="268" spans="1:8" s="11" customFormat="1" ht="15.75" outlineLevel="1">
      <c r="A268" s="12" t="s">
        <v>593</v>
      </c>
      <c r="B268" s="22" t="s">
        <v>394</v>
      </c>
      <c r="C268" s="13" t="s">
        <v>82</v>
      </c>
      <c r="D268" s="60" t="s">
        <v>270</v>
      </c>
      <c r="E268" s="44">
        <v>773.8529690612448</v>
      </c>
      <c r="F268" s="119" t="e">
        <f>E268/#REF!</f>
        <v>#REF!</v>
      </c>
      <c r="H268" s="109" t="e">
        <f>SUM(F268:F387)/120</f>
        <v>#REF!</v>
      </c>
    </row>
    <row r="269" spans="1:6" s="11" customFormat="1" ht="15.75" outlineLevel="1">
      <c r="A269" s="12" t="s">
        <v>594</v>
      </c>
      <c r="B269" s="22" t="s">
        <v>395</v>
      </c>
      <c r="C269" s="13" t="s">
        <v>82</v>
      </c>
      <c r="D269" s="60" t="s">
        <v>270</v>
      </c>
      <c r="E269" s="44">
        <v>515.891979374163</v>
      </c>
      <c r="F269" s="119" t="e">
        <f>E269/#REF!</f>
        <v>#REF!</v>
      </c>
    </row>
    <row r="270" spans="1:6" s="11" customFormat="1" ht="15.75" outlineLevel="1">
      <c r="A270" s="12" t="s">
        <v>595</v>
      </c>
      <c r="B270" s="36" t="s">
        <v>158</v>
      </c>
      <c r="C270" s="13" t="s">
        <v>82</v>
      </c>
      <c r="D270" s="60" t="s">
        <v>270</v>
      </c>
      <c r="E270" s="44">
        <v>816.5810471075712</v>
      </c>
      <c r="F270" s="119" t="e">
        <f>E270/#REF!</f>
        <v>#REF!</v>
      </c>
    </row>
    <row r="271" spans="1:6" s="11" customFormat="1" ht="15.75" outlineLevel="1">
      <c r="A271" s="12" t="s">
        <v>596</v>
      </c>
      <c r="B271" s="36" t="s">
        <v>997</v>
      </c>
      <c r="C271" s="13" t="s">
        <v>82</v>
      </c>
      <c r="D271" s="60" t="s">
        <v>270</v>
      </c>
      <c r="E271" s="44">
        <v>262.6985539144512</v>
      </c>
      <c r="F271" s="119" t="e">
        <f>E271/#REF!</f>
        <v>#REF!</v>
      </c>
    </row>
    <row r="272" spans="1:6" s="11" customFormat="1" ht="15.75" outlineLevel="1">
      <c r="A272" s="12" t="s">
        <v>597</v>
      </c>
      <c r="B272" s="22" t="s">
        <v>396</v>
      </c>
      <c r="C272" s="13" t="s">
        <v>82</v>
      </c>
      <c r="D272" s="60" t="s">
        <v>69</v>
      </c>
      <c r="E272" s="44">
        <v>525.3971078289024</v>
      </c>
      <c r="F272" s="119" t="e">
        <f>E272/#REF!</f>
        <v>#REF!</v>
      </c>
    </row>
    <row r="273" spans="1:6" s="11" customFormat="1" ht="37.5" customHeight="1" outlineLevel="1">
      <c r="A273" s="12" t="s">
        <v>598</v>
      </c>
      <c r="B273" s="38" t="s">
        <v>998</v>
      </c>
      <c r="C273" s="13" t="s">
        <v>82</v>
      </c>
      <c r="D273" s="60" t="s">
        <v>69</v>
      </c>
      <c r="E273" s="44">
        <v>133.97626249637008</v>
      </c>
      <c r="F273" s="119" t="e">
        <f>E273/#REF!</f>
        <v>#REF!</v>
      </c>
    </row>
    <row r="274" spans="1:6" s="11" customFormat="1" ht="15.75" outlineLevel="1">
      <c r="A274" s="12" t="s">
        <v>599</v>
      </c>
      <c r="B274" s="37" t="s">
        <v>159</v>
      </c>
      <c r="C274" s="13" t="s">
        <v>82</v>
      </c>
      <c r="D274" s="60" t="s">
        <v>271</v>
      </c>
      <c r="E274" s="44">
        <v>78.16287812034105</v>
      </c>
      <c r="F274" s="119" t="e">
        <f>E274/#REF!</f>
        <v>#REF!</v>
      </c>
    </row>
    <row r="275" spans="1:6" s="11" customFormat="1" ht="15.75" outlineLevel="1">
      <c r="A275" s="12" t="s">
        <v>600</v>
      </c>
      <c r="B275" s="37" t="s">
        <v>160</v>
      </c>
      <c r="C275" s="13" t="s">
        <v>82</v>
      </c>
      <c r="D275" s="60" t="s">
        <v>69</v>
      </c>
      <c r="E275" s="44">
        <v>131.3492769572256</v>
      </c>
      <c r="F275" s="119" t="e">
        <f>E275/#REF!</f>
        <v>#REF!</v>
      </c>
    </row>
    <row r="276" spans="1:6" s="11" customFormat="1" ht="15.75" outlineLevel="1">
      <c r="A276" s="12" t="s">
        <v>602</v>
      </c>
      <c r="B276" s="37" t="s">
        <v>161</v>
      </c>
      <c r="C276" s="13" t="s">
        <v>82</v>
      </c>
      <c r="D276" s="60" t="s">
        <v>69</v>
      </c>
      <c r="E276" s="44">
        <v>131.3492769572256</v>
      </c>
      <c r="F276" s="119" t="e">
        <f>E276/#REF!</f>
        <v>#REF!</v>
      </c>
    </row>
    <row r="277" spans="1:6" s="11" customFormat="1" ht="15.75" outlineLevel="1">
      <c r="A277" s="12" t="s">
        <v>603</v>
      </c>
      <c r="B277" s="37" t="s">
        <v>999</v>
      </c>
      <c r="C277" s="13" t="s">
        <v>82</v>
      </c>
      <c r="D277" s="60" t="s">
        <v>69</v>
      </c>
      <c r="E277" s="112">
        <f>E275+E276</f>
        <v>262.6985539144512</v>
      </c>
      <c r="F277" s="119" t="e">
        <f>E277/#REF!</f>
        <v>#REF!</v>
      </c>
    </row>
    <row r="278" spans="1:6" s="11" customFormat="1" ht="15.75" outlineLevel="1">
      <c r="A278" s="12" t="s">
        <v>604</v>
      </c>
      <c r="B278" s="37" t="s">
        <v>1000</v>
      </c>
      <c r="C278" s="13" t="s">
        <v>82</v>
      </c>
      <c r="D278" s="60" t="s">
        <v>69</v>
      </c>
      <c r="E278" s="44">
        <v>315.2382646973415</v>
      </c>
      <c r="F278" s="119" t="e">
        <f>E278/#REF!</f>
        <v>#REF!</v>
      </c>
    </row>
    <row r="279" spans="1:6" s="11" customFormat="1" ht="15.75" outlineLevel="1">
      <c r="A279" s="12" t="s">
        <v>605</v>
      </c>
      <c r="B279" s="37" t="s">
        <v>162</v>
      </c>
      <c r="C279" s="13" t="s">
        <v>82</v>
      </c>
      <c r="D279" s="60" t="s">
        <v>69</v>
      </c>
      <c r="E279" s="44">
        <v>230.00465353997373</v>
      </c>
      <c r="F279" s="119" t="e">
        <f>E279/#REF!</f>
        <v>#REF!</v>
      </c>
    </row>
    <row r="280" spans="1:6" s="11" customFormat="1" ht="15.75" outlineLevel="1">
      <c r="A280" s="12" t="s">
        <v>606</v>
      </c>
      <c r="B280" s="37" t="s">
        <v>163</v>
      </c>
      <c r="C280" s="13" t="s">
        <v>82</v>
      </c>
      <c r="D280" s="60" t="s">
        <v>69</v>
      </c>
      <c r="E280" s="44">
        <v>63.03765293946828</v>
      </c>
      <c r="F280" s="119" t="e">
        <f>E280/#REF!</f>
        <v>#REF!</v>
      </c>
    </row>
    <row r="281" spans="1:6" s="11" customFormat="1" ht="15.75" outlineLevel="1">
      <c r="A281" s="12" t="s">
        <v>607</v>
      </c>
      <c r="B281" s="37" t="s">
        <v>164</v>
      </c>
      <c r="C281" s="13" t="s">
        <v>82</v>
      </c>
      <c r="D281" s="60" t="s">
        <v>69</v>
      </c>
      <c r="E281" s="44">
        <v>219.92252983583842</v>
      </c>
      <c r="F281" s="119" t="e">
        <f>E281/#REF!</f>
        <v>#REF!</v>
      </c>
    </row>
    <row r="282" spans="1:6" s="11" customFormat="1" ht="15.75" outlineLevel="1">
      <c r="A282" s="12" t="s">
        <v>608</v>
      </c>
      <c r="B282" s="37" t="s">
        <v>165</v>
      </c>
      <c r="C282" s="13" t="s">
        <v>82</v>
      </c>
      <c r="D282" s="60" t="s">
        <v>69</v>
      </c>
      <c r="E282" s="44">
        <v>157.61913234867075</v>
      </c>
      <c r="F282" s="119" t="e">
        <f>E282/#REF!</f>
        <v>#REF!</v>
      </c>
    </row>
    <row r="283" spans="1:6" s="11" customFormat="1" ht="15.75" outlineLevel="1">
      <c r="A283" s="12" t="s">
        <v>609</v>
      </c>
      <c r="B283" s="37" t="s">
        <v>166</v>
      </c>
      <c r="C283" s="13" t="s">
        <v>82</v>
      </c>
      <c r="D283" s="60" t="s">
        <v>69</v>
      </c>
      <c r="E283" s="44">
        <v>131.34149951831995</v>
      </c>
      <c r="F283" s="119" t="e">
        <f>E283/#REF!</f>
        <v>#REF!</v>
      </c>
    </row>
    <row r="284" spans="1:6" s="11" customFormat="1" ht="15.75" outlineLevel="1">
      <c r="A284" s="12" t="s">
        <v>610</v>
      </c>
      <c r="B284" s="37" t="s">
        <v>167</v>
      </c>
      <c r="C284" s="13" t="s">
        <v>82</v>
      </c>
      <c r="D284" s="60" t="s">
        <v>69</v>
      </c>
      <c r="E284" s="44">
        <v>183.8989877401158</v>
      </c>
      <c r="F284" s="119" t="e">
        <f>E284/#REF!</f>
        <v>#REF!</v>
      </c>
    </row>
    <row r="285" spans="1:6" s="11" customFormat="1" ht="15.75" outlineLevel="1">
      <c r="A285" s="12" t="s">
        <v>611</v>
      </c>
      <c r="B285" s="36" t="s">
        <v>168</v>
      </c>
      <c r="C285" s="13" t="s">
        <v>82</v>
      </c>
      <c r="D285" s="60" t="s">
        <v>69</v>
      </c>
      <c r="E285" s="44">
        <v>525.3971078289024</v>
      </c>
      <c r="F285" s="119" t="e">
        <f>E285/#REF!</f>
        <v>#REF!</v>
      </c>
    </row>
    <row r="286" spans="1:6" s="11" customFormat="1" ht="15.75" outlineLevel="1">
      <c r="A286" s="12" t="s">
        <v>612</v>
      </c>
      <c r="B286" s="36" t="s">
        <v>169</v>
      </c>
      <c r="C286" s="13" t="s">
        <v>82</v>
      </c>
      <c r="D286" s="60" t="s">
        <v>69</v>
      </c>
      <c r="E286" s="44">
        <v>110.3333926440695</v>
      </c>
      <c r="F286" s="119" t="e">
        <f>E286/#REF!</f>
        <v>#REF!</v>
      </c>
    </row>
    <row r="287" spans="1:6" s="11" customFormat="1" ht="15.75" outlineLevel="1">
      <c r="A287" s="12" t="s">
        <v>613</v>
      </c>
      <c r="B287" s="36" t="s">
        <v>170</v>
      </c>
      <c r="C287" s="13" t="s">
        <v>82</v>
      </c>
      <c r="D287" s="60" t="s">
        <v>69</v>
      </c>
      <c r="E287" s="44">
        <v>210.16884313156095</v>
      </c>
      <c r="F287" s="119" t="e">
        <f>E287/#REF!</f>
        <v>#REF!</v>
      </c>
    </row>
    <row r="288" spans="1:6" s="11" customFormat="1" ht="15.75" outlineLevel="1">
      <c r="A288" s="12" t="s">
        <v>614</v>
      </c>
      <c r="B288" s="36" t="s">
        <v>171</v>
      </c>
      <c r="C288" s="13" t="s">
        <v>82</v>
      </c>
      <c r="D288" s="60" t="s">
        <v>69</v>
      </c>
      <c r="E288" s="44">
        <v>144.49420465294816</v>
      </c>
      <c r="F288" s="119" t="e">
        <f>E288/#REF!</f>
        <v>#REF!</v>
      </c>
    </row>
    <row r="289" spans="1:6" s="11" customFormat="1" ht="15.75" outlineLevel="1">
      <c r="A289" s="12" t="s">
        <v>615</v>
      </c>
      <c r="B289" s="36" t="s">
        <v>172</v>
      </c>
      <c r="C289" s="13" t="s">
        <v>82</v>
      </c>
      <c r="D289" s="60" t="s">
        <v>69</v>
      </c>
      <c r="E289" s="44">
        <v>262.6985539144512</v>
      </c>
      <c r="F289" s="119" t="e">
        <f>E289/#REF!</f>
        <v>#REF!</v>
      </c>
    </row>
    <row r="290" spans="1:6" s="11" customFormat="1" ht="15.75" outlineLevel="1">
      <c r="A290" s="12" t="s">
        <v>616</v>
      </c>
      <c r="B290" s="36" t="s">
        <v>173</v>
      </c>
      <c r="C290" s="13" t="s">
        <v>82</v>
      </c>
      <c r="D290" s="60" t="s">
        <v>69</v>
      </c>
      <c r="E290" s="44">
        <v>165.50008896610427</v>
      </c>
      <c r="F290" s="119" t="e">
        <f>E290/#REF!</f>
        <v>#REF!</v>
      </c>
    </row>
    <row r="291" spans="1:6" s="11" customFormat="1" ht="15.75" outlineLevel="1">
      <c r="A291" s="12" t="s">
        <v>617</v>
      </c>
      <c r="B291" s="36" t="s">
        <v>174</v>
      </c>
      <c r="C291" s="13" t="s">
        <v>82</v>
      </c>
      <c r="D291" s="60" t="s">
        <v>69</v>
      </c>
      <c r="E291" s="44">
        <v>350.3706558276073</v>
      </c>
      <c r="F291" s="119" t="e">
        <f>E291/#REF!</f>
        <v>#REF!</v>
      </c>
    </row>
    <row r="292" spans="1:6" s="11" customFormat="1" ht="15.75" outlineLevel="1">
      <c r="A292" s="12" t="s">
        <v>618</v>
      </c>
      <c r="B292" s="36" t="s">
        <v>175</v>
      </c>
      <c r="C292" s="13" t="s">
        <v>82</v>
      </c>
      <c r="D292" s="60" t="s">
        <v>69</v>
      </c>
      <c r="E292" s="44">
        <v>250.54520534011579</v>
      </c>
      <c r="F292" s="119" t="e">
        <f>E292/#REF!</f>
        <v>#REF!</v>
      </c>
    </row>
    <row r="293" spans="1:6" s="11" customFormat="1" ht="15.75" outlineLevel="1">
      <c r="A293" s="12" t="s">
        <v>619</v>
      </c>
      <c r="B293" s="36" t="s">
        <v>176</v>
      </c>
      <c r="C293" s="13" t="s">
        <v>82</v>
      </c>
      <c r="D293" s="60" t="s">
        <v>69</v>
      </c>
      <c r="E293" s="44">
        <v>262.6985539144512</v>
      </c>
      <c r="F293" s="119" t="e">
        <f>E293/#REF!</f>
        <v>#REF!</v>
      </c>
    </row>
    <row r="294" spans="1:6" s="11" customFormat="1" ht="15.75" outlineLevel="1">
      <c r="A294" s="12" t="s">
        <v>620</v>
      </c>
      <c r="B294" s="36" t="s">
        <v>177</v>
      </c>
      <c r="C294" s="13" t="s">
        <v>82</v>
      </c>
      <c r="D294" s="60" t="s">
        <v>69</v>
      </c>
      <c r="E294" s="44">
        <v>328.373192393064</v>
      </c>
      <c r="F294" s="119" t="e">
        <f>E294/#REF!</f>
        <v>#REF!</v>
      </c>
    </row>
    <row r="295" spans="1:6" s="11" customFormat="1" ht="15.75" outlineLevel="1">
      <c r="A295" s="12" t="s">
        <v>621</v>
      </c>
      <c r="B295" s="36" t="s">
        <v>178</v>
      </c>
      <c r="C295" s="13" t="s">
        <v>82</v>
      </c>
      <c r="D295" s="60" t="s">
        <v>69</v>
      </c>
      <c r="E295" s="44">
        <v>186.52597327926034</v>
      </c>
      <c r="F295" s="119" t="e">
        <f>E295/#REF!</f>
        <v>#REF!</v>
      </c>
    </row>
    <row r="296" spans="1:6" s="11" customFormat="1" ht="15.75" outlineLevel="1">
      <c r="A296" s="12" t="s">
        <v>622</v>
      </c>
      <c r="B296" s="36" t="s">
        <v>179</v>
      </c>
      <c r="C296" s="13" t="s">
        <v>82</v>
      </c>
      <c r="D296" s="60" t="s">
        <v>69</v>
      </c>
      <c r="E296" s="44">
        <v>42.0417686263122</v>
      </c>
      <c r="F296" s="119" t="e">
        <f>E296/#REF!</f>
        <v>#REF!</v>
      </c>
    </row>
    <row r="297" spans="1:6" s="11" customFormat="1" ht="15.75" outlineLevel="1">
      <c r="A297" s="12" t="s">
        <v>623</v>
      </c>
      <c r="B297" s="36" t="s">
        <v>180</v>
      </c>
      <c r="C297" s="13" t="s">
        <v>82</v>
      </c>
      <c r="D297" s="60" t="s">
        <v>69</v>
      </c>
      <c r="E297" s="44">
        <v>157.62913234867074</v>
      </c>
      <c r="F297" s="119" t="e">
        <f>E297/#REF!</f>
        <v>#REF!</v>
      </c>
    </row>
    <row r="298" spans="1:6" s="11" customFormat="1" ht="15.75" outlineLevel="1">
      <c r="A298" s="12" t="s">
        <v>624</v>
      </c>
      <c r="B298" s="36" t="s">
        <v>181</v>
      </c>
      <c r="C298" s="13" t="s">
        <v>82</v>
      </c>
      <c r="D298" s="60" t="s">
        <v>69</v>
      </c>
      <c r="E298" s="44">
        <v>86.68052279176892</v>
      </c>
      <c r="F298" s="119" t="e">
        <f>E298/#REF!</f>
        <v>#REF!</v>
      </c>
    </row>
    <row r="299" spans="1:6" s="11" customFormat="1" ht="15.75" outlineLevel="1">
      <c r="A299" s="12" t="s">
        <v>625</v>
      </c>
      <c r="B299" s="36" t="s">
        <v>182</v>
      </c>
      <c r="C299" s="13" t="s">
        <v>82</v>
      </c>
      <c r="D299" s="60" t="s">
        <v>69</v>
      </c>
      <c r="E299" s="44">
        <v>86.68052279176892</v>
      </c>
      <c r="F299" s="119" t="e">
        <f>E299/#REF!</f>
        <v>#REF!</v>
      </c>
    </row>
    <row r="300" spans="1:6" s="11" customFormat="1" ht="15.75" outlineLevel="1">
      <c r="A300" s="12" t="s">
        <v>626</v>
      </c>
      <c r="B300" s="36" t="s">
        <v>183</v>
      </c>
      <c r="C300" s="13" t="s">
        <v>82</v>
      </c>
      <c r="D300" s="60" t="s">
        <v>69</v>
      </c>
      <c r="E300" s="44">
        <v>65.6846384786128</v>
      </c>
      <c r="F300" s="119" t="e">
        <f>E300/#REF!</f>
        <v>#REF!</v>
      </c>
    </row>
    <row r="301" spans="1:6" s="11" customFormat="1" ht="15.75" outlineLevel="1">
      <c r="A301" s="12" t="s">
        <v>627</v>
      </c>
      <c r="B301" s="36" t="s">
        <v>184</v>
      </c>
      <c r="C301" s="13" t="s">
        <v>82</v>
      </c>
      <c r="D301" s="60" t="s">
        <v>69</v>
      </c>
      <c r="E301" s="44">
        <v>26.27985539144512</v>
      </c>
      <c r="F301" s="119" t="e">
        <f>E301/#REF!</f>
        <v>#REF!</v>
      </c>
    </row>
    <row r="302" spans="1:6" s="11" customFormat="1" ht="15.75" outlineLevel="1">
      <c r="A302" s="12" t="s">
        <v>628</v>
      </c>
      <c r="B302" s="36" t="s">
        <v>185</v>
      </c>
      <c r="C302" s="13" t="s">
        <v>82</v>
      </c>
      <c r="D302" s="60" t="s">
        <v>69</v>
      </c>
      <c r="E302" s="44">
        <v>136.60324803551464</v>
      </c>
      <c r="F302" s="119" t="e">
        <f>E302/#REF!</f>
        <v>#REF!</v>
      </c>
    </row>
    <row r="303" spans="1:6" s="11" customFormat="1" ht="15.75" outlineLevel="1">
      <c r="A303" s="12" t="s">
        <v>629</v>
      </c>
      <c r="B303" s="36" t="s">
        <v>186</v>
      </c>
      <c r="C303" s="13" t="s">
        <v>82</v>
      </c>
      <c r="D303" s="60" t="s">
        <v>69</v>
      </c>
      <c r="E303" s="44">
        <v>84.0635372526244</v>
      </c>
      <c r="F303" s="119" t="e">
        <f>E303/#REF!</f>
        <v>#REF!</v>
      </c>
    </row>
    <row r="304" spans="1:6" s="11" customFormat="1" ht="15.75" outlineLevel="1">
      <c r="A304" s="12" t="s">
        <v>630</v>
      </c>
      <c r="B304" s="22" t="s">
        <v>386</v>
      </c>
      <c r="C304" s="13" t="s">
        <v>82</v>
      </c>
      <c r="D304" s="60" t="s">
        <v>69</v>
      </c>
      <c r="E304" s="44">
        <v>105.06942156578047</v>
      </c>
      <c r="F304" s="119" t="e">
        <f>E304/#REF!</f>
        <v>#REF!</v>
      </c>
    </row>
    <row r="305" spans="1:6" s="11" customFormat="1" ht="15.75" outlineLevel="1">
      <c r="A305" s="12" t="s">
        <v>631</v>
      </c>
      <c r="B305" s="36" t="s">
        <v>187</v>
      </c>
      <c r="C305" s="13" t="s">
        <v>82</v>
      </c>
      <c r="D305" s="60" t="s">
        <v>69</v>
      </c>
      <c r="E305" s="44">
        <v>131.3492769572256</v>
      </c>
      <c r="F305" s="119" t="e">
        <f>E305/#REF!</f>
        <v>#REF!</v>
      </c>
    </row>
    <row r="306" spans="1:6" s="11" customFormat="1" ht="15.75" outlineLevel="1">
      <c r="A306" s="12" t="s">
        <v>632</v>
      </c>
      <c r="B306" s="22" t="s">
        <v>387</v>
      </c>
      <c r="C306" s="13" t="s">
        <v>82</v>
      </c>
      <c r="D306" s="60" t="s">
        <v>69</v>
      </c>
      <c r="E306" s="44">
        <v>197.0239154358384</v>
      </c>
      <c r="F306" s="119" t="e">
        <f>E306/#REF!</f>
        <v>#REF!</v>
      </c>
    </row>
    <row r="307" spans="1:6" s="11" customFormat="1" ht="15.75" outlineLevel="1">
      <c r="A307" s="12" t="s">
        <v>633</v>
      </c>
      <c r="B307" s="36" t="s">
        <v>188</v>
      </c>
      <c r="C307" s="13" t="s">
        <v>82</v>
      </c>
      <c r="D307" s="60" t="s">
        <v>69</v>
      </c>
      <c r="E307" s="44">
        <v>239.0556840621506</v>
      </c>
      <c r="F307" s="119" t="e">
        <f>E307/#REF!</f>
        <v>#REF!</v>
      </c>
    </row>
    <row r="308" spans="1:6" s="11" customFormat="1" ht="15.75" outlineLevel="1">
      <c r="A308" s="12" t="s">
        <v>634</v>
      </c>
      <c r="B308" s="36" t="s">
        <v>189</v>
      </c>
      <c r="C308" s="13" t="s">
        <v>82</v>
      </c>
      <c r="D308" s="60" t="s">
        <v>69</v>
      </c>
      <c r="E308" s="44">
        <v>525.3971078289024</v>
      </c>
      <c r="F308" s="119" t="e">
        <f>E308/#REF!</f>
        <v>#REF!</v>
      </c>
    </row>
    <row r="309" spans="1:6" s="11" customFormat="1" ht="15.75" outlineLevel="1">
      <c r="A309" s="12" t="s">
        <v>635</v>
      </c>
      <c r="B309" s="38" t="s">
        <v>388</v>
      </c>
      <c r="C309" s="13" t="s">
        <v>82</v>
      </c>
      <c r="D309" s="60" t="s">
        <v>69</v>
      </c>
      <c r="E309" s="44">
        <v>1103.3339264406952</v>
      </c>
      <c r="F309" s="119" t="e">
        <f>E309/#REF!</f>
        <v>#REF!</v>
      </c>
    </row>
    <row r="310" spans="1:6" s="11" customFormat="1" ht="15.75" outlineLevel="1">
      <c r="A310" s="12" t="s">
        <v>636</v>
      </c>
      <c r="B310" s="37" t="s">
        <v>190</v>
      </c>
      <c r="C310" s="13" t="s">
        <v>82</v>
      </c>
      <c r="D310" s="60" t="s">
        <v>69</v>
      </c>
      <c r="E310" s="44">
        <v>680.474205922976</v>
      </c>
      <c r="F310" s="119" t="e">
        <f>E310/#REF!</f>
        <v>#REF!</v>
      </c>
    </row>
    <row r="311" spans="1:6" s="11" customFormat="1" ht="15.75" outlineLevel="1">
      <c r="A311" s="12" t="s">
        <v>637</v>
      </c>
      <c r="B311" s="37" t="s">
        <v>191</v>
      </c>
      <c r="C311" s="13" t="s">
        <v>82</v>
      </c>
      <c r="D311" s="60" t="s">
        <v>69</v>
      </c>
      <c r="E311" s="44">
        <v>394.0478308716768</v>
      </c>
      <c r="F311" s="119" t="e">
        <f>E311/#REF!</f>
        <v>#REF!</v>
      </c>
    </row>
    <row r="312" spans="1:6" s="11" customFormat="1" ht="15.75" outlineLevel="1">
      <c r="A312" s="12" t="s">
        <v>638</v>
      </c>
      <c r="B312" s="37" t="s">
        <v>192</v>
      </c>
      <c r="C312" s="13" t="s">
        <v>82</v>
      </c>
      <c r="D312" s="60" t="s">
        <v>69</v>
      </c>
      <c r="E312" s="44">
        <v>349.3890767062201</v>
      </c>
      <c r="F312" s="119" t="e">
        <f>E312/#REF!</f>
        <v>#REF!</v>
      </c>
    </row>
    <row r="313" spans="1:6" s="11" customFormat="1" ht="15.75" outlineLevel="1">
      <c r="A313" s="12" t="s">
        <v>639</v>
      </c>
      <c r="B313" s="37" t="s">
        <v>193</v>
      </c>
      <c r="C313" s="13" t="s">
        <v>82</v>
      </c>
      <c r="D313" s="60" t="s">
        <v>69</v>
      </c>
      <c r="E313" s="44">
        <v>170.75406004439327</v>
      </c>
      <c r="F313" s="119" t="e">
        <f>E313/#REF!</f>
        <v>#REF!</v>
      </c>
    </row>
    <row r="314" spans="1:6" s="11" customFormat="1" ht="15.75" outlineLevel="1">
      <c r="A314" s="12" t="s">
        <v>640</v>
      </c>
      <c r="B314" s="37" t="s">
        <v>194</v>
      </c>
      <c r="C314" s="13" t="s">
        <v>82</v>
      </c>
      <c r="D314" s="60" t="s">
        <v>69</v>
      </c>
      <c r="E314" s="44">
        <v>86.69052279176893</v>
      </c>
      <c r="F314" s="119" t="e">
        <f>E314/#REF!</f>
        <v>#REF!</v>
      </c>
    </row>
    <row r="315" spans="1:6" s="11" customFormat="1" ht="15.75" outlineLevel="1">
      <c r="A315" s="12" t="s">
        <v>641</v>
      </c>
      <c r="B315" s="37" t="s">
        <v>195</v>
      </c>
      <c r="C315" s="13" t="s">
        <v>82</v>
      </c>
      <c r="D315" s="60" t="s">
        <v>69</v>
      </c>
      <c r="E315" s="44">
        <v>267.95252499274017</v>
      </c>
      <c r="F315" s="119" t="e">
        <f>E315/#REF!</f>
        <v>#REF!</v>
      </c>
    </row>
    <row r="316" spans="1:6" s="11" customFormat="1" ht="15.75" outlineLevel="1">
      <c r="A316" s="12" t="s">
        <v>642</v>
      </c>
      <c r="B316" s="37" t="s">
        <v>196</v>
      </c>
      <c r="C316" s="13" t="s">
        <v>82</v>
      </c>
      <c r="D316" s="60" t="s">
        <v>69</v>
      </c>
      <c r="E316" s="44">
        <v>273.2064960710293</v>
      </c>
      <c r="F316" s="119" t="e">
        <f>E316/#REF!</f>
        <v>#REF!</v>
      </c>
    </row>
    <row r="317" spans="1:6" s="11" customFormat="1" ht="15.75" outlineLevel="1">
      <c r="A317" s="12" t="s">
        <v>643</v>
      </c>
      <c r="B317" s="38" t="s">
        <v>389</v>
      </c>
      <c r="C317" s="13" t="s">
        <v>82</v>
      </c>
      <c r="D317" s="60" t="s">
        <v>69</v>
      </c>
      <c r="E317" s="44">
        <v>635.7305004729719</v>
      </c>
      <c r="F317" s="119" t="e">
        <f>E317/#REF!</f>
        <v>#REF!</v>
      </c>
    </row>
    <row r="318" spans="1:6" s="11" customFormat="1" ht="15.75" outlineLevel="1">
      <c r="A318" s="12" t="s">
        <v>644</v>
      </c>
      <c r="B318" s="37" t="s">
        <v>197</v>
      </c>
      <c r="C318" s="13" t="s">
        <v>82</v>
      </c>
      <c r="D318" s="60" t="s">
        <v>69</v>
      </c>
      <c r="E318" s="44">
        <v>89.31750833091341</v>
      </c>
      <c r="F318" s="119" t="e">
        <f>E318/#REF!</f>
        <v>#REF!</v>
      </c>
    </row>
    <row r="319" spans="1:6" s="11" customFormat="1" ht="15.75" outlineLevel="1">
      <c r="A319" s="12" t="s">
        <v>645</v>
      </c>
      <c r="B319" s="37" t="s">
        <v>198</v>
      </c>
      <c r="C319" s="13" t="s">
        <v>82</v>
      </c>
      <c r="D319" s="60" t="s">
        <v>69</v>
      </c>
      <c r="E319" s="44">
        <v>131.3492769572256</v>
      </c>
      <c r="F319" s="119" t="e">
        <f>E319/#REF!</f>
        <v>#REF!</v>
      </c>
    </row>
    <row r="320" spans="1:6" s="11" customFormat="1" ht="15.75" outlineLevel="1">
      <c r="A320" s="12" t="s">
        <v>646</v>
      </c>
      <c r="B320" s="38" t="s">
        <v>390</v>
      </c>
      <c r="C320" s="13" t="s">
        <v>82</v>
      </c>
      <c r="D320" s="60" t="s">
        <v>69</v>
      </c>
      <c r="E320" s="44">
        <v>157.61913234867075</v>
      </c>
      <c r="F320" s="119" t="e">
        <f>E320/#REF!</f>
        <v>#REF!</v>
      </c>
    </row>
    <row r="321" spans="1:6" s="11" customFormat="1" ht="15.75" outlineLevel="1">
      <c r="A321" s="12" t="s">
        <v>647</v>
      </c>
      <c r="B321" s="38" t="s">
        <v>391</v>
      </c>
      <c r="C321" s="13" t="s">
        <v>82</v>
      </c>
      <c r="D321" s="60" t="s">
        <v>69</v>
      </c>
      <c r="E321" s="44">
        <v>204.90487205327193</v>
      </c>
      <c r="F321" s="119" t="e">
        <f>E321/#REF!</f>
        <v>#REF!</v>
      </c>
    </row>
    <row r="322" spans="1:6" s="11" customFormat="1" ht="15.75" outlineLevel="1">
      <c r="A322" s="12" t="s">
        <v>648</v>
      </c>
      <c r="B322" s="37" t="s">
        <v>199</v>
      </c>
      <c r="C322" s="13" t="s">
        <v>82</v>
      </c>
      <c r="D322" s="60" t="s">
        <v>69</v>
      </c>
      <c r="E322" s="44">
        <v>89.31750833091341</v>
      </c>
      <c r="F322" s="119" t="e">
        <f>E322/#REF!</f>
        <v>#REF!</v>
      </c>
    </row>
    <row r="323" spans="1:6" s="11" customFormat="1" ht="15.75" outlineLevel="1">
      <c r="A323" s="12" t="s">
        <v>649</v>
      </c>
      <c r="B323" s="37" t="s">
        <v>200</v>
      </c>
      <c r="C323" s="13" t="s">
        <v>82</v>
      </c>
      <c r="D323" s="60" t="s">
        <v>69</v>
      </c>
      <c r="E323" s="44">
        <v>202.27788651412746</v>
      </c>
      <c r="F323" s="119" t="e">
        <f>E323/#REF!</f>
        <v>#REF!</v>
      </c>
    </row>
    <row r="324" spans="1:6" s="11" customFormat="1" ht="15.75" outlineLevel="1">
      <c r="A324" s="12" t="s">
        <v>650</v>
      </c>
      <c r="B324" s="38" t="s">
        <v>392</v>
      </c>
      <c r="C324" s="13" t="s">
        <v>82</v>
      </c>
      <c r="D324" s="60" t="s">
        <v>69</v>
      </c>
      <c r="E324" s="44">
        <v>273.2064960710293</v>
      </c>
      <c r="F324" s="119" t="e">
        <f>E324/#REF!</f>
        <v>#REF!</v>
      </c>
    </row>
    <row r="325" spans="1:6" s="11" customFormat="1" ht="15.75" outlineLevel="1">
      <c r="A325" s="12" t="s">
        <v>651</v>
      </c>
      <c r="B325" s="37" t="s">
        <v>201</v>
      </c>
      <c r="C325" s="13" t="s">
        <v>82</v>
      </c>
      <c r="D325" s="60" t="s">
        <v>69</v>
      </c>
      <c r="E325" s="44">
        <v>735.5559509604633</v>
      </c>
      <c r="F325" s="119" t="e">
        <f>E325/#REF!</f>
        <v>#REF!</v>
      </c>
    </row>
    <row r="326" spans="1:6" s="11" customFormat="1" ht="15.75" outlineLevel="1">
      <c r="A326" s="12" t="s">
        <v>652</v>
      </c>
      <c r="B326" s="37" t="s">
        <v>202</v>
      </c>
      <c r="C326" s="13" t="s">
        <v>82</v>
      </c>
      <c r="D326" s="60" t="s">
        <v>69</v>
      </c>
      <c r="E326" s="44">
        <v>91.94449387005791</v>
      </c>
      <c r="F326" s="119" t="e">
        <f>E326/#REF!</f>
        <v>#REF!</v>
      </c>
    </row>
    <row r="327" spans="1:6" s="11" customFormat="1" ht="15.75" outlineLevel="1">
      <c r="A327" s="12" t="s">
        <v>653</v>
      </c>
      <c r="B327" s="37" t="s">
        <v>203</v>
      </c>
      <c r="C327" s="13" t="s">
        <v>82</v>
      </c>
      <c r="D327" s="60" t="s">
        <v>69</v>
      </c>
      <c r="E327" s="44">
        <v>394.0478308716768</v>
      </c>
      <c r="F327" s="119" t="e">
        <f>E327/#REF!</f>
        <v>#REF!</v>
      </c>
    </row>
    <row r="328" spans="1:6" s="11" customFormat="1" ht="15.75" outlineLevel="1">
      <c r="A328" s="12" t="s">
        <v>654</v>
      </c>
      <c r="B328" s="37" t="s">
        <v>204</v>
      </c>
      <c r="C328" s="13" t="s">
        <v>82</v>
      </c>
      <c r="D328" s="60" t="s">
        <v>69</v>
      </c>
      <c r="E328" s="44">
        <v>656.746384786128</v>
      </c>
      <c r="F328" s="119" t="e">
        <f>E328/#REF!</f>
        <v>#REF!</v>
      </c>
    </row>
    <row r="329" spans="1:6" s="11" customFormat="1" ht="15.75" outlineLevel="1">
      <c r="A329" s="12" t="s">
        <v>655</v>
      </c>
      <c r="B329" s="37" t="s">
        <v>205</v>
      </c>
      <c r="C329" s="13" t="s">
        <v>82</v>
      </c>
      <c r="D329" s="60" t="s">
        <v>69</v>
      </c>
      <c r="E329" s="44">
        <v>65.6746384786128</v>
      </c>
      <c r="F329" s="119" t="e">
        <f>E329/#REF!</f>
        <v>#REF!</v>
      </c>
    </row>
    <row r="330" spans="1:6" s="11" customFormat="1" ht="15.75" outlineLevel="1">
      <c r="A330" s="12" t="s">
        <v>656</v>
      </c>
      <c r="B330" s="37" t="s">
        <v>206</v>
      </c>
      <c r="C330" s="13" t="s">
        <v>82</v>
      </c>
      <c r="D330" s="60" t="s">
        <v>69</v>
      </c>
      <c r="E330" s="44">
        <v>55.17669632203475</v>
      </c>
      <c r="F330" s="119" t="e">
        <f>E330/#REF!</f>
        <v>#REF!</v>
      </c>
    </row>
    <row r="331" spans="1:6" s="11" customFormat="1" ht="15.75" outlineLevel="1">
      <c r="A331" s="12" t="s">
        <v>657</v>
      </c>
      <c r="B331" s="38" t="s">
        <v>393</v>
      </c>
      <c r="C331" s="13" t="s">
        <v>82</v>
      </c>
      <c r="D331" s="60" t="s">
        <v>69</v>
      </c>
      <c r="E331" s="44">
        <v>270.57951053188475</v>
      </c>
      <c r="F331" s="119" t="e">
        <f>E331/#REF!</f>
        <v>#REF!</v>
      </c>
    </row>
    <row r="332" spans="1:6" s="11" customFormat="1" ht="15.75" outlineLevel="1">
      <c r="A332" s="12" t="s">
        <v>658</v>
      </c>
      <c r="B332" s="37" t="s">
        <v>207</v>
      </c>
      <c r="C332" s="13" t="s">
        <v>82</v>
      </c>
      <c r="D332" s="60" t="s">
        <v>69</v>
      </c>
      <c r="E332" s="44">
        <v>86.68052279176892</v>
      </c>
      <c r="F332" s="119" t="e">
        <f>E332/#REF!</f>
        <v>#REF!</v>
      </c>
    </row>
    <row r="333" spans="1:6" s="11" customFormat="1" ht="15.75" outlineLevel="1">
      <c r="A333" s="12" t="s">
        <v>659</v>
      </c>
      <c r="B333" s="38" t="s">
        <v>397</v>
      </c>
      <c r="C333" s="13" t="s">
        <v>82</v>
      </c>
      <c r="D333" s="60" t="s">
        <v>69</v>
      </c>
      <c r="E333" s="114">
        <v>394.0478308716768</v>
      </c>
      <c r="F333" s="119" t="e">
        <f>E333/#REF!</f>
        <v>#REF!</v>
      </c>
    </row>
    <row r="334" spans="1:6" s="11" customFormat="1" ht="15.75" outlineLevel="1">
      <c r="A334" s="12" t="s">
        <v>660</v>
      </c>
      <c r="B334" s="38" t="s">
        <v>398</v>
      </c>
      <c r="C334" s="13" t="s">
        <v>82</v>
      </c>
      <c r="D334" s="60" t="s">
        <v>69</v>
      </c>
      <c r="E334" s="44">
        <v>178.63501666182682</v>
      </c>
      <c r="F334" s="119" t="e">
        <f>E334/#REF!</f>
        <v>#REF!</v>
      </c>
    </row>
    <row r="335" spans="1:6" s="11" customFormat="1" ht="15.75" outlineLevel="1">
      <c r="A335" s="12" t="s">
        <v>661</v>
      </c>
      <c r="B335" s="37" t="s">
        <v>208</v>
      </c>
      <c r="C335" s="13" t="s">
        <v>82</v>
      </c>
      <c r="D335" s="60" t="s">
        <v>69</v>
      </c>
      <c r="E335" s="44">
        <v>141.85721911380367</v>
      </c>
      <c r="F335" s="119" t="e">
        <f>E335/#REF!</f>
        <v>#REF!</v>
      </c>
    </row>
    <row r="336" spans="1:6" s="11" customFormat="1" ht="15.75" outlineLevel="1">
      <c r="A336" s="12" t="s">
        <v>662</v>
      </c>
      <c r="B336" s="38" t="s">
        <v>399</v>
      </c>
      <c r="C336" s="13" t="s">
        <v>82</v>
      </c>
      <c r="D336" s="60" t="s">
        <v>69</v>
      </c>
      <c r="E336" s="44">
        <v>378.2859176368097</v>
      </c>
      <c r="F336" s="119" t="e">
        <f>E336/#REF!</f>
        <v>#REF!</v>
      </c>
    </row>
    <row r="337" spans="1:6" s="11" customFormat="1" ht="15.75" outlineLevel="1">
      <c r="A337" s="12" t="s">
        <v>663</v>
      </c>
      <c r="B337" s="37" t="s">
        <v>209</v>
      </c>
      <c r="C337" s="13" t="s">
        <v>82</v>
      </c>
      <c r="D337" s="60" t="s">
        <v>69</v>
      </c>
      <c r="E337" s="44">
        <v>173.38104558353785</v>
      </c>
      <c r="F337" s="119" t="e">
        <f>E337/#REF!</f>
        <v>#REF!</v>
      </c>
    </row>
    <row r="338" spans="1:6" s="11" customFormat="1" ht="15.75" outlineLevel="1">
      <c r="A338" s="12" t="s">
        <v>664</v>
      </c>
      <c r="B338" s="37" t="s">
        <v>210</v>
      </c>
      <c r="C338" s="13" t="s">
        <v>82</v>
      </c>
      <c r="D338" s="60" t="s">
        <v>69</v>
      </c>
      <c r="E338" s="44">
        <v>84.0635372526244</v>
      </c>
      <c r="F338" s="119" t="e">
        <f>E338/#REF!</f>
        <v>#REF!</v>
      </c>
    </row>
    <row r="339" spans="1:6" s="11" customFormat="1" ht="15.75" outlineLevel="1">
      <c r="A339" s="12" t="s">
        <v>665</v>
      </c>
      <c r="B339" s="37" t="s">
        <v>211</v>
      </c>
      <c r="C339" s="13" t="s">
        <v>82</v>
      </c>
      <c r="D339" s="60" t="s">
        <v>69</v>
      </c>
      <c r="E339" s="44">
        <v>131.3492769572256</v>
      </c>
      <c r="F339" s="119" t="e">
        <f>E339/#REF!</f>
        <v>#REF!</v>
      </c>
    </row>
    <row r="340" spans="1:6" s="11" customFormat="1" ht="15.75" outlineLevel="1">
      <c r="A340" s="12" t="s">
        <v>666</v>
      </c>
      <c r="B340" s="38" t="s">
        <v>400</v>
      </c>
      <c r="C340" s="13" t="s">
        <v>82</v>
      </c>
      <c r="D340" s="60" t="s">
        <v>69</v>
      </c>
      <c r="E340" s="44">
        <v>86.68052279176892</v>
      </c>
      <c r="F340" s="119" t="e">
        <f>E340/#REF!</f>
        <v>#REF!</v>
      </c>
    </row>
    <row r="341" spans="1:6" s="11" customFormat="1" ht="15.75" outlineLevel="1">
      <c r="A341" s="12" t="s">
        <v>667</v>
      </c>
      <c r="B341" s="37" t="s">
        <v>212</v>
      </c>
      <c r="C341" s="13" t="s">
        <v>82</v>
      </c>
      <c r="D341" s="60" t="s">
        <v>69</v>
      </c>
      <c r="E341" s="44">
        <v>373.03194655852064</v>
      </c>
      <c r="F341" s="119" t="e">
        <f>E341/#REF!</f>
        <v>#REF!</v>
      </c>
    </row>
    <row r="342" spans="1:6" s="11" customFormat="1" ht="19.5" customHeight="1" outlineLevel="1">
      <c r="A342" s="12" t="s">
        <v>668</v>
      </c>
      <c r="B342" s="37" t="s">
        <v>213</v>
      </c>
      <c r="C342" s="13" t="s">
        <v>82</v>
      </c>
      <c r="D342" s="60" t="s">
        <v>69</v>
      </c>
      <c r="E342" s="44">
        <v>157.61913234867075</v>
      </c>
      <c r="F342" s="119" t="e">
        <f>E342/#REF!</f>
        <v>#REF!</v>
      </c>
    </row>
    <row r="343" spans="1:6" s="11" customFormat="1" ht="15.75" outlineLevel="1">
      <c r="A343" s="12" t="s">
        <v>669</v>
      </c>
      <c r="B343" s="37" t="s">
        <v>214</v>
      </c>
      <c r="C343" s="13" t="s">
        <v>82</v>
      </c>
      <c r="D343" s="60" t="s">
        <v>69</v>
      </c>
      <c r="E343" s="44">
        <v>394.0478308716768</v>
      </c>
      <c r="F343" s="119" t="e">
        <f>E343/#REF!</f>
        <v>#REF!</v>
      </c>
    </row>
    <row r="344" spans="1:6" s="11" customFormat="1" ht="15.75" outlineLevel="1">
      <c r="A344" s="12" t="s">
        <v>670</v>
      </c>
      <c r="B344" s="37" t="s">
        <v>215</v>
      </c>
      <c r="C344" s="13" t="s">
        <v>82</v>
      </c>
      <c r="D344" s="60" t="s">
        <v>69</v>
      </c>
      <c r="E344" s="44">
        <v>446.5875416545671</v>
      </c>
      <c r="F344" s="119" t="e">
        <f>E344/#REF!</f>
        <v>#REF!</v>
      </c>
    </row>
    <row r="345" spans="1:6" s="11" customFormat="1" ht="15.75" outlineLevel="1">
      <c r="A345" s="12" t="s">
        <v>671</v>
      </c>
      <c r="B345" s="38" t="s">
        <v>401</v>
      </c>
      <c r="C345" s="13" t="s">
        <v>82</v>
      </c>
      <c r="D345" s="60" t="s">
        <v>69</v>
      </c>
      <c r="E345" s="44">
        <v>131.3492769572256</v>
      </c>
      <c r="F345" s="119" t="e">
        <f>E345/#REF!</f>
        <v>#REF!</v>
      </c>
    </row>
    <row r="346" spans="1:6" s="11" customFormat="1" ht="15.75" outlineLevel="1">
      <c r="A346" s="12" t="s">
        <v>672</v>
      </c>
      <c r="B346" s="37" t="s">
        <v>216</v>
      </c>
      <c r="C346" s="13" t="s">
        <v>82</v>
      </c>
      <c r="D346" s="60" t="s">
        <v>69</v>
      </c>
      <c r="E346" s="44">
        <v>78.81956617433538</v>
      </c>
      <c r="F346" s="119" t="e">
        <f>E346/#REF!</f>
        <v>#REF!</v>
      </c>
    </row>
    <row r="347" spans="1:6" s="11" customFormat="1" ht="15.75" outlineLevel="1">
      <c r="A347" s="12" t="s">
        <v>673</v>
      </c>
      <c r="B347" s="37" t="s">
        <v>217</v>
      </c>
      <c r="C347" s="13" t="s">
        <v>82</v>
      </c>
      <c r="D347" s="63" t="s">
        <v>45</v>
      </c>
      <c r="E347" s="44">
        <v>341.50812008878654</v>
      </c>
      <c r="F347" s="119" t="e">
        <f>E347/#REF!</f>
        <v>#REF!</v>
      </c>
    </row>
    <row r="348" spans="1:6" s="11" customFormat="1" ht="15.75" outlineLevel="1">
      <c r="A348" s="12" t="s">
        <v>674</v>
      </c>
      <c r="B348" s="37" t="s">
        <v>218</v>
      </c>
      <c r="C348" s="13" t="s">
        <v>82</v>
      </c>
      <c r="D348" s="63" t="s">
        <v>45</v>
      </c>
      <c r="E348" s="44">
        <v>168.1370745052488</v>
      </c>
      <c r="F348" s="119" t="e">
        <f>E348/#REF!</f>
        <v>#REF!</v>
      </c>
    </row>
    <row r="349" spans="1:6" s="11" customFormat="1" ht="15.75" outlineLevel="1">
      <c r="A349" s="12" t="s">
        <v>675</v>
      </c>
      <c r="B349" s="38" t="s">
        <v>402</v>
      </c>
      <c r="C349" s="13" t="s">
        <v>82</v>
      </c>
      <c r="D349" s="63" t="s">
        <v>45</v>
      </c>
      <c r="E349" s="44">
        <v>210.16884313156095</v>
      </c>
      <c r="F349" s="119" t="e">
        <f>E349/#REF!</f>
        <v>#REF!</v>
      </c>
    </row>
    <row r="350" spans="1:6" s="11" customFormat="1" ht="15.75" outlineLevel="1">
      <c r="A350" s="12" t="s">
        <v>676</v>
      </c>
      <c r="B350" s="37" t="s">
        <v>219</v>
      </c>
      <c r="C350" s="13" t="s">
        <v>82</v>
      </c>
      <c r="D350" s="63" t="s">
        <v>45</v>
      </c>
      <c r="E350" s="44">
        <v>656.746384786128</v>
      </c>
      <c r="F350" s="119" t="e">
        <f>E350/#REF!</f>
        <v>#REF!</v>
      </c>
    </row>
    <row r="351" spans="1:6" s="11" customFormat="1" ht="15.75" outlineLevel="1">
      <c r="A351" s="12" t="s">
        <v>677</v>
      </c>
      <c r="B351" s="37" t="s">
        <v>220</v>
      </c>
      <c r="C351" s="13" t="s">
        <v>82</v>
      </c>
      <c r="D351" s="63" t="s">
        <v>45</v>
      </c>
      <c r="E351" s="44">
        <v>438.5166824680387</v>
      </c>
      <c r="F351" s="119" t="e">
        <f>E351/#REF!</f>
        <v>#REF!</v>
      </c>
    </row>
    <row r="352" spans="1:6" s="11" customFormat="1" ht="15.75" outlineLevel="1">
      <c r="A352" s="12" t="s">
        <v>678</v>
      </c>
      <c r="B352" s="37" t="s">
        <v>221</v>
      </c>
      <c r="C352" s="13" t="s">
        <v>82</v>
      </c>
      <c r="D352" s="60" t="s">
        <v>271</v>
      </c>
      <c r="E352" s="44">
        <v>118.4134516974864</v>
      </c>
      <c r="F352" s="119" t="e">
        <f>E352/#REF!</f>
        <v>#REF!</v>
      </c>
    </row>
    <row r="353" spans="1:6" s="11" customFormat="1" ht="15.75" outlineLevel="1">
      <c r="A353" s="12" t="s">
        <v>679</v>
      </c>
      <c r="B353" s="37" t="s">
        <v>222</v>
      </c>
      <c r="C353" s="13" t="s">
        <v>82</v>
      </c>
      <c r="D353" s="60" t="s">
        <v>271</v>
      </c>
      <c r="E353" s="44">
        <v>51.528655031740996</v>
      </c>
      <c r="F353" s="119" t="e">
        <f>E353/#REF!</f>
        <v>#REF!</v>
      </c>
    </row>
    <row r="354" spans="1:6" s="11" customFormat="1" ht="15.75" outlineLevel="1">
      <c r="A354" s="12" t="s">
        <v>680</v>
      </c>
      <c r="B354" s="37" t="s">
        <v>223</v>
      </c>
      <c r="C354" s="13" t="s">
        <v>82</v>
      </c>
      <c r="D354" s="60" t="s">
        <v>271</v>
      </c>
      <c r="E354" s="44">
        <v>73.92827198785439</v>
      </c>
      <c r="F354" s="119" t="e">
        <f>E354/#REF!</f>
        <v>#REF!</v>
      </c>
    </row>
    <row r="355" spans="1:6" s="11" customFormat="1" ht="15.75" outlineLevel="1">
      <c r="A355" s="12" t="s">
        <v>681</v>
      </c>
      <c r="B355" s="37" t="s">
        <v>224</v>
      </c>
      <c r="C355" s="13" t="s">
        <v>82</v>
      </c>
      <c r="D355" s="60" t="s">
        <v>271</v>
      </c>
      <c r="E355" s="44">
        <v>194.19806078387774</v>
      </c>
      <c r="F355" s="119" t="e">
        <f>E355/#REF!</f>
        <v>#REF!</v>
      </c>
    </row>
    <row r="356" spans="1:6" s="11" customFormat="1" ht="15.75" outlineLevel="1">
      <c r="A356" s="12" t="s">
        <v>682</v>
      </c>
      <c r="B356" s="37" t="s">
        <v>225</v>
      </c>
      <c r="C356" s="13" t="s">
        <v>82</v>
      </c>
      <c r="D356" s="60" t="s">
        <v>271</v>
      </c>
      <c r="E356" s="44">
        <v>71.05807101849184</v>
      </c>
      <c r="F356" s="119" t="e">
        <f>E356/#REF!</f>
        <v>#REF!</v>
      </c>
    </row>
    <row r="357" spans="1:6" s="11" customFormat="1" ht="15.75" outlineLevel="1">
      <c r="A357" s="12" t="s">
        <v>683</v>
      </c>
      <c r="B357" s="37" t="s">
        <v>226</v>
      </c>
      <c r="C357" s="13" t="s">
        <v>82</v>
      </c>
      <c r="D357" s="60" t="s">
        <v>271</v>
      </c>
      <c r="E357" s="44">
        <v>101.82556845983831</v>
      </c>
      <c r="F357" s="119" t="e">
        <f>E357/#REF!</f>
        <v>#REF!</v>
      </c>
    </row>
    <row r="358" spans="1:6" s="11" customFormat="1" ht="15.75" outlineLevel="1">
      <c r="A358" s="12" t="s">
        <v>684</v>
      </c>
      <c r="B358" s="37" t="s">
        <v>227</v>
      </c>
      <c r="C358" s="13" t="s">
        <v>82</v>
      </c>
      <c r="D358" s="60" t="s">
        <v>271</v>
      </c>
      <c r="E358" s="44">
        <v>293.6653602097663</v>
      </c>
      <c r="F358" s="119" t="e">
        <f>E358/#REF!</f>
        <v>#REF!</v>
      </c>
    </row>
    <row r="359" spans="1:6" s="11" customFormat="1" ht="15.75" outlineLevel="1">
      <c r="A359" s="12" t="s">
        <v>685</v>
      </c>
      <c r="B359" s="37" t="s">
        <v>228</v>
      </c>
      <c r="C359" s="13" t="s">
        <v>82</v>
      </c>
      <c r="D359" s="60" t="s">
        <v>271</v>
      </c>
      <c r="E359" s="44">
        <v>47.36538067899456</v>
      </c>
      <c r="F359" s="119" t="e">
        <f>E359/#REF!</f>
        <v>#REF!</v>
      </c>
    </row>
    <row r="360" spans="1:6" s="11" customFormat="1" ht="15.75" outlineLevel="1">
      <c r="A360" s="12" t="s">
        <v>686</v>
      </c>
      <c r="B360" s="37" t="s">
        <v>229</v>
      </c>
      <c r="C360" s="13" t="s">
        <v>82</v>
      </c>
      <c r="D360" s="60" t="s">
        <v>271</v>
      </c>
      <c r="E360" s="44">
        <v>35.52403550924592</v>
      </c>
      <c r="F360" s="119" t="e">
        <f>E360/#REF!</f>
        <v>#REF!</v>
      </c>
    </row>
    <row r="361" spans="1:6" s="11" customFormat="1" ht="15.75" outlineLevel="1">
      <c r="A361" s="12" t="s">
        <v>687</v>
      </c>
      <c r="B361" s="37" t="s">
        <v>230</v>
      </c>
      <c r="C361" s="13" t="s">
        <v>82</v>
      </c>
      <c r="D361" s="60" t="s">
        <v>271</v>
      </c>
      <c r="E361" s="44">
        <v>85.25768522219019</v>
      </c>
      <c r="F361" s="119" t="e">
        <f>E361/#REF!</f>
        <v>#REF!</v>
      </c>
    </row>
    <row r="362" spans="1:6" s="11" customFormat="1" ht="15.75" outlineLevel="1">
      <c r="A362" s="12" t="s">
        <v>688</v>
      </c>
      <c r="B362" s="37" t="s">
        <v>231</v>
      </c>
      <c r="C362" s="13" t="s">
        <v>82</v>
      </c>
      <c r="D362" s="60" t="s">
        <v>271</v>
      </c>
      <c r="E362" s="44">
        <v>355.23035509245915</v>
      </c>
      <c r="F362" s="119" t="e">
        <f>E362/#REF!</f>
        <v>#REF!</v>
      </c>
    </row>
    <row r="363" spans="1:6" s="11" customFormat="1" ht="15.75" outlineLevel="1">
      <c r="A363" s="12" t="s">
        <v>689</v>
      </c>
      <c r="B363" s="37" t="s">
        <v>232</v>
      </c>
      <c r="C363" s="13" t="s">
        <v>82</v>
      </c>
      <c r="D363" s="60" t="s">
        <v>271</v>
      </c>
      <c r="E363" s="44">
        <v>68.68980198454213</v>
      </c>
      <c r="F363" s="119" t="e">
        <f>E363/#REF!</f>
        <v>#REF!</v>
      </c>
    </row>
    <row r="364" spans="1:6" s="11" customFormat="1" ht="15.75" outlineLevel="1">
      <c r="A364" s="12" t="s">
        <v>690</v>
      </c>
      <c r="B364" s="38" t="s">
        <v>403</v>
      </c>
      <c r="C364" s="13" t="s">
        <v>82</v>
      </c>
      <c r="D364" s="60" t="s">
        <v>271</v>
      </c>
      <c r="E364" s="44">
        <v>170.51537044438038</v>
      </c>
      <c r="F364" s="119" t="e">
        <f>E364/#REF!</f>
        <v>#REF!</v>
      </c>
    </row>
    <row r="365" spans="1:6" s="11" customFormat="1" ht="15.75" outlineLevel="1">
      <c r="A365" s="12" t="s">
        <v>691</v>
      </c>
      <c r="B365" s="37" t="s">
        <v>233</v>
      </c>
      <c r="C365" s="13" t="s">
        <v>82</v>
      </c>
      <c r="D365" s="60" t="s">
        <v>271</v>
      </c>
      <c r="E365" s="44">
        <v>262.87786276841985</v>
      </c>
      <c r="F365" s="119" t="e">
        <f>E365/#REF!</f>
        <v>#REF!</v>
      </c>
    </row>
    <row r="366" spans="1:6" s="11" customFormat="1" ht="19.5" customHeight="1" outlineLevel="1">
      <c r="A366" s="12" t="s">
        <v>692</v>
      </c>
      <c r="B366" s="38" t="s">
        <v>404</v>
      </c>
      <c r="C366" s="13" t="s">
        <v>82</v>
      </c>
      <c r="D366" s="60" t="s">
        <v>271</v>
      </c>
      <c r="E366" s="44">
        <v>158.67402527463176</v>
      </c>
      <c r="F366" s="119" t="e">
        <f>E366/#REF!</f>
        <v>#REF!</v>
      </c>
    </row>
    <row r="367" spans="1:6" s="11" customFormat="1" ht="15.75" outlineLevel="1">
      <c r="A367" s="12" t="s">
        <v>693</v>
      </c>
      <c r="B367" s="38" t="s">
        <v>405</v>
      </c>
      <c r="C367" s="13" t="s">
        <v>82</v>
      </c>
      <c r="D367" s="63" t="s">
        <v>45</v>
      </c>
      <c r="E367" s="44">
        <v>168.1370745052488</v>
      </c>
      <c r="F367" s="119" t="e">
        <f>E367/#REF!</f>
        <v>#REF!</v>
      </c>
    </row>
    <row r="368" spans="1:6" s="11" customFormat="1" ht="15.75" outlineLevel="1">
      <c r="A368" s="12" t="s">
        <v>694</v>
      </c>
      <c r="B368" s="37" t="s">
        <v>234</v>
      </c>
      <c r="C368" s="13" t="s">
        <v>82</v>
      </c>
      <c r="D368" s="63" t="s">
        <v>45</v>
      </c>
      <c r="E368" s="44">
        <v>525.3971078289024</v>
      </c>
      <c r="F368" s="119" t="e">
        <f>E368/#REF!</f>
        <v>#REF!</v>
      </c>
    </row>
    <row r="369" spans="1:6" s="11" customFormat="1" ht="15.75" outlineLevel="1">
      <c r="A369" s="12" t="s">
        <v>695</v>
      </c>
      <c r="B369" s="37" t="s">
        <v>235</v>
      </c>
      <c r="C369" s="13" t="s">
        <v>82</v>
      </c>
      <c r="D369" s="60" t="s">
        <v>271</v>
      </c>
      <c r="E369" s="44">
        <v>71.05807101849184</v>
      </c>
      <c r="F369" s="119" t="e">
        <f>E369/#REF!</f>
        <v>#REF!</v>
      </c>
    </row>
    <row r="370" spans="1:6" s="11" customFormat="1" ht="15.75" outlineLevel="1">
      <c r="A370" s="12" t="s">
        <v>696</v>
      </c>
      <c r="B370" s="37" t="s">
        <v>182</v>
      </c>
      <c r="C370" s="13" t="s">
        <v>82</v>
      </c>
      <c r="D370" s="60" t="s">
        <v>271</v>
      </c>
      <c r="E370" s="44">
        <v>40.376356792712635</v>
      </c>
      <c r="F370" s="119" t="e">
        <f>E370/#REF!</f>
        <v>#REF!</v>
      </c>
    </row>
    <row r="371" spans="1:6" s="11" customFormat="1" ht="15.75" outlineLevel="1">
      <c r="A371" s="12" t="s">
        <v>697</v>
      </c>
      <c r="B371" s="37" t="s">
        <v>236</v>
      </c>
      <c r="C371" s="13" t="s">
        <v>82</v>
      </c>
      <c r="D371" s="60" t="s">
        <v>271</v>
      </c>
      <c r="E371" s="44">
        <v>191.829791749928</v>
      </c>
      <c r="F371" s="119" t="e">
        <f>E371/#REF!</f>
        <v>#REF!</v>
      </c>
    </row>
    <row r="372" spans="1:6" s="11" customFormat="1" ht="15.75" outlineLevel="1">
      <c r="A372" s="12" t="s">
        <v>698</v>
      </c>
      <c r="B372" s="38" t="s">
        <v>406</v>
      </c>
      <c r="C372" s="13" t="s">
        <v>82</v>
      </c>
      <c r="D372" s="60" t="s">
        <v>271</v>
      </c>
      <c r="E372" s="44">
        <v>59.1967258487432</v>
      </c>
      <c r="F372" s="119" t="e">
        <f>E372/#REF!</f>
        <v>#REF!</v>
      </c>
    </row>
    <row r="373" spans="1:6" s="11" customFormat="1" ht="15.75" outlineLevel="1">
      <c r="A373" s="12" t="s">
        <v>699</v>
      </c>
      <c r="B373" s="37" t="s">
        <v>237</v>
      </c>
      <c r="C373" s="13" t="s">
        <v>82</v>
      </c>
      <c r="D373" s="60" t="s">
        <v>271</v>
      </c>
      <c r="E373" s="44">
        <v>163.41056334253122</v>
      </c>
      <c r="F373" s="119" t="e">
        <f>E373/#REF!</f>
        <v>#REF!</v>
      </c>
    </row>
    <row r="374" spans="1:6" s="11" customFormat="1" ht="21.75" customHeight="1" outlineLevel="1">
      <c r="A374" s="12" t="s">
        <v>700</v>
      </c>
      <c r="B374" s="37" t="s">
        <v>238</v>
      </c>
      <c r="C374" s="13" t="s">
        <v>82</v>
      </c>
      <c r="D374" s="60" t="s">
        <v>271</v>
      </c>
      <c r="E374" s="44">
        <v>94.73076135798912</v>
      </c>
      <c r="F374" s="119" t="e">
        <f>E374/#REF!</f>
        <v>#REF!</v>
      </c>
    </row>
    <row r="375" spans="1:6" s="11" customFormat="1" ht="15.75" outlineLevel="1">
      <c r="A375" s="12" t="s">
        <v>701</v>
      </c>
      <c r="B375" s="37" t="s">
        <v>239</v>
      </c>
      <c r="C375" s="13" t="s">
        <v>82</v>
      </c>
      <c r="D375" s="60" t="s">
        <v>271</v>
      </c>
      <c r="E375" s="44">
        <v>142.0861420369837</v>
      </c>
      <c r="F375" s="119" t="e">
        <f>E375/#REF!</f>
        <v>#REF!</v>
      </c>
    </row>
    <row r="376" spans="1:6" s="11" customFormat="1" ht="15.75" outlineLevel="1">
      <c r="A376" s="12" t="s">
        <v>702</v>
      </c>
      <c r="B376" s="37" t="s">
        <v>240</v>
      </c>
      <c r="C376" s="13" t="s">
        <v>82</v>
      </c>
      <c r="D376" s="60" t="s">
        <v>271</v>
      </c>
      <c r="E376" s="44">
        <v>236.83690339497278</v>
      </c>
      <c r="F376" s="119" t="e">
        <f>E376/#REF!</f>
        <v>#REF!</v>
      </c>
    </row>
    <row r="377" spans="1:6" s="11" customFormat="1" ht="15.75" outlineLevel="1">
      <c r="A377" s="12" t="s">
        <v>703</v>
      </c>
      <c r="B377" s="37" t="s">
        <v>241</v>
      </c>
      <c r="C377" s="13" t="s">
        <v>82</v>
      </c>
      <c r="D377" s="60" t="s">
        <v>271</v>
      </c>
      <c r="E377" s="44">
        <v>23.692690339497283</v>
      </c>
      <c r="F377" s="119" t="e">
        <f>E377/#REF!</f>
        <v>#REF!</v>
      </c>
    </row>
    <row r="378" spans="1:6" s="11" customFormat="1" ht="15.75" outlineLevel="1">
      <c r="A378" s="12" t="s">
        <v>704</v>
      </c>
      <c r="B378" s="38" t="s">
        <v>407</v>
      </c>
      <c r="C378" s="13" t="s">
        <v>82</v>
      </c>
      <c r="D378" s="60" t="s">
        <v>271</v>
      </c>
      <c r="E378" s="44">
        <v>59.1967258487432</v>
      </c>
      <c r="F378" s="119" t="e">
        <f>E378/#REF!</f>
        <v>#REF!</v>
      </c>
    </row>
    <row r="379" spans="1:6" s="11" customFormat="1" ht="15.75" outlineLevel="1">
      <c r="A379" s="12" t="s">
        <v>705</v>
      </c>
      <c r="B379" s="37" t="s">
        <v>242</v>
      </c>
      <c r="C379" s="13" t="s">
        <v>82</v>
      </c>
      <c r="D379" s="60" t="s">
        <v>271</v>
      </c>
      <c r="E379" s="44">
        <v>165.77883237648092</v>
      </c>
      <c r="F379" s="119" t="e">
        <f>E379/#REF!</f>
        <v>#REF!</v>
      </c>
    </row>
    <row r="380" spans="1:6" s="11" customFormat="1" ht="20.25" customHeight="1" outlineLevel="1">
      <c r="A380" s="12" t="s">
        <v>706</v>
      </c>
      <c r="B380" s="37" t="s">
        <v>243</v>
      </c>
      <c r="C380" s="13" t="s">
        <v>82</v>
      </c>
      <c r="D380" s="60" t="s">
        <v>271</v>
      </c>
      <c r="E380" s="44">
        <v>40.27057357714537</v>
      </c>
      <c r="F380" s="119" t="e">
        <f>E380/#REF!</f>
        <v>#REF!</v>
      </c>
    </row>
    <row r="381" spans="1:6" s="11" customFormat="1" ht="15.75" outlineLevel="1">
      <c r="A381" s="12" t="s">
        <v>707</v>
      </c>
      <c r="B381" s="37" t="s">
        <v>244</v>
      </c>
      <c r="C381" s="13" t="s">
        <v>82</v>
      </c>
      <c r="D381" s="60" t="s">
        <v>271</v>
      </c>
      <c r="E381" s="44">
        <v>158.67402527463176</v>
      </c>
      <c r="F381" s="119" t="e">
        <f>E381/#REF!</f>
        <v>#REF!</v>
      </c>
    </row>
    <row r="382" spans="1:6" s="11" customFormat="1" ht="15.75" outlineLevel="1">
      <c r="A382" s="12" t="s">
        <v>708</v>
      </c>
      <c r="B382" s="37" t="s">
        <v>245</v>
      </c>
      <c r="C382" s="13"/>
      <c r="D382" s="60" t="s">
        <v>269</v>
      </c>
      <c r="E382" s="44">
        <v>103.18039587483264</v>
      </c>
      <c r="F382" s="119" t="e">
        <f>E382/#REF!</f>
        <v>#REF!</v>
      </c>
    </row>
    <row r="383" spans="1:6" s="11" customFormat="1" ht="15.75" outlineLevel="1">
      <c r="A383" s="12" t="s">
        <v>709</v>
      </c>
      <c r="B383" s="39" t="s">
        <v>44</v>
      </c>
      <c r="C383" s="40" t="s">
        <v>82</v>
      </c>
      <c r="D383" s="63" t="s">
        <v>45</v>
      </c>
      <c r="E383" s="44">
        <v>1218.3577995041621</v>
      </c>
      <c r="F383" s="119" t="e">
        <f>E383/#REF!</f>
        <v>#REF!</v>
      </c>
    </row>
    <row r="384" spans="1:6" s="11" customFormat="1" ht="15.75" outlineLevel="1">
      <c r="A384" s="75" t="s">
        <v>710</v>
      </c>
      <c r="B384" s="76" t="s">
        <v>796</v>
      </c>
      <c r="C384" s="13" t="s">
        <v>82</v>
      </c>
      <c r="D384" s="60" t="s">
        <v>69</v>
      </c>
      <c r="E384" s="44">
        <v>810.4952952689731</v>
      </c>
      <c r="F384" s="119" t="e">
        <f>E384/#REF!</f>
        <v>#REF!</v>
      </c>
    </row>
    <row r="385" spans="1:6" s="11" customFormat="1" ht="22.5" customHeight="1" outlineLevel="1">
      <c r="A385" s="75" t="s">
        <v>1164</v>
      </c>
      <c r="B385" s="113" t="s">
        <v>1165</v>
      </c>
      <c r="C385" s="13" t="s">
        <v>82</v>
      </c>
      <c r="D385" s="60" t="s">
        <v>69</v>
      </c>
      <c r="E385" s="44">
        <v>698.71146143877</v>
      </c>
      <c r="F385" s="119" t="e">
        <f>E385/#REF!</f>
        <v>#REF!</v>
      </c>
    </row>
    <row r="386" spans="1:6" s="11" customFormat="1" ht="15.75" outlineLevel="1">
      <c r="A386" s="75" t="s">
        <v>797</v>
      </c>
      <c r="B386" s="77" t="s">
        <v>937</v>
      </c>
      <c r="C386" s="40" t="s">
        <v>82</v>
      </c>
      <c r="D386" s="63" t="s">
        <v>45</v>
      </c>
      <c r="E386" s="44">
        <v>241.66910513207404</v>
      </c>
      <c r="F386" s="119" t="e">
        <f>E386/#REF!</f>
        <v>#REF!</v>
      </c>
    </row>
    <row r="387" spans="1:6" s="11" customFormat="1" ht="15.75" outlineLevel="1">
      <c r="A387" s="75" t="s">
        <v>860</v>
      </c>
      <c r="B387" s="77" t="s">
        <v>272</v>
      </c>
      <c r="C387" s="40" t="s">
        <v>82</v>
      </c>
      <c r="D387" s="63" t="s">
        <v>45</v>
      </c>
      <c r="E387" s="44">
        <v>1279.3103071351948</v>
      </c>
      <c r="F387" s="119" t="e">
        <f>E387/#REF!</f>
        <v>#REF!</v>
      </c>
    </row>
    <row r="388" spans="1:6" s="11" customFormat="1" ht="18.75" customHeight="1" outlineLevel="1">
      <c r="A388" s="12"/>
      <c r="B388" s="149" t="s">
        <v>955</v>
      </c>
      <c r="C388" s="150"/>
      <c r="D388" s="150"/>
      <c r="E388" s="44"/>
      <c r="F388" s="119"/>
    </row>
    <row r="389" spans="1:8" s="11" customFormat="1" ht="38.25" outlineLevel="1">
      <c r="A389" s="12" t="s">
        <v>861</v>
      </c>
      <c r="B389" s="59" t="s">
        <v>798</v>
      </c>
      <c r="C389" s="40" t="s">
        <v>82</v>
      </c>
      <c r="D389" s="64" t="s">
        <v>859</v>
      </c>
      <c r="E389" s="44">
        <v>319.22371487522884</v>
      </c>
      <c r="F389" s="119" t="e">
        <f>E389/#REF!</f>
        <v>#REF!</v>
      </c>
      <c r="H389" s="109" t="e">
        <f>SUM(F389:F451)/63</f>
        <v>#REF!</v>
      </c>
    </row>
    <row r="390" spans="1:6" s="11" customFormat="1" ht="38.25" outlineLevel="1">
      <c r="A390" s="12" t="s">
        <v>862</v>
      </c>
      <c r="B390" s="59" t="s">
        <v>799</v>
      </c>
      <c r="C390" s="40" t="s">
        <v>82</v>
      </c>
      <c r="D390" s="64" t="s">
        <v>859</v>
      </c>
      <c r="E390" s="44">
        <v>344.76161206524716</v>
      </c>
      <c r="F390" s="119" t="e">
        <f>E390/#REF!</f>
        <v>#REF!</v>
      </c>
    </row>
    <row r="391" spans="1:6" s="11" customFormat="1" ht="38.25" outlineLevel="1">
      <c r="A391" s="12" t="s">
        <v>863</v>
      </c>
      <c r="B391" s="59" t="s">
        <v>800</v>
      </c>
      <c r="C391" s="40" t="s">
        <v>82</v>
      </c>
      <c r="D391" s="64" t="s">
        <v>859</v>
      </c>
      <c r="E391" s="44">
        <v>957.6711446256865</v>
      </c>
      <c r="F391" s="119" t="e">
        <f>E391/#REF!</f>
        <v>#REF!</v>
      </c>
    </row>
    <row r="392" spans="1:6" s="11" customFormat="1" ht="38.25" outlineLevel="1">
      <c r="A392" s="12" t="s">
        <v>864</v>
      </c>
      <c r="B392" s="59" t="s">
        <v>801</v>
      </c>
      <c r="C392" s="40" t="s">
        <v>82</v>
      </c>
      <c r="D392" s="64" t="s">
        <v>859</v>
      </c>
      <c r="E392" s="44">
        <v>1276.8948595009153</v>
      </c>
      <c r="F392" s="119" t="e">
        <f>E392/#REF!</f>
        <v>#REF!</v>
      </c>
    </row>
    <row r="393" spans="1:6" s="11" customFormat="1" ht="52.5" customHeight="1" outlineLevel="1">
      <c r="A393" s="12" t="s">
        <v>865</v>
      </c>
      <c r="B393" s="59" t="s">
        <v>802</v>
      </c>
      <c r="C393" s="40" t="s">
        <v>82</v>
      </c>
      <c r="D393" s="64" t="s">
        <v>859</v>
      </c>
      <c r="E393" s="44">
        <v>319.22371487522884</v>
      </c>
      <c r="F393" s="119" t="e">
        <f>E393/#REF!</f>
        <v>#REF!</v>
      </c>
    </row>
    <row r="394" spans="1:6" s="11" customFormat="1" ht="38.25" outlineLevel="1">
      <c r="A394" s="12" t="s">
        <v>866</v>
      </c>
      <c r="B394" s="59" t="s">
        <v>803</v>
      </c>
      <c r="C394" s="40" t="s">
        <v>82</v>
      </c>
      <c r="D394" s="64" t="s">
        <v>859</v>
      </c>
      <c r="E394" s="44">
        <v>1117.2830020633007</v>
      </c>
      <c r="F394" s="119" t="e">
        <f>E394/#REF!</f>
        <v>#REF!</v>
      </c>
    </row>
    <row r="395" spans="1:6" s="11" customFormat="1" ht="38.25" outlineLevel="1">
      <c r="A395" s="12" t="s">
        <v>867</v>
      </c>
      <c r="B395" s="59" t="s">
        <v>804</v>
      </c>
      <c r="C395" s="40" t="s">
        <v>82</v>
      </c>
      <c r="D395" s="64" t="s">
        <v>859</v>
      </c>
      <c r="E395" s="44">
        <v>319.22371487522884</v>
      </c>
      <c r="F395" s="119" t="e">
        <f>E395/#REF!</f>
        <v>#REF!</v>
      </c>
    </row>
    <row r="396" spans="1:6" s="11" customFormat="1" ht="38.25" outlineLevel="1">
      <c r="A396" s="12" t="s">
        <v>868</v>
      </c>
      <c r="B396" s="59" t="s">
        <v>805</v>
      </c>
      <c r="C396" s="40" t="s">
        <v>82</v>
      </c>
      <c r="D396" s="64" t="s">
        <v>859</v>
      </c>
      <c r="E396" s="44">
        <v>319.22371487522884</v>
      </c>
      <c r="F396" s="119" t="e">
        <f>E396/#REF!</f>
        <v>#REF!</v>
      </c>
    </row>
    <row r="397" spans="1:6" s="11" customFormat="1" ht="38.25" outlineLevel="1">
      <c r="A397" s="12" t="s">
        <v>869</v>
      </c>
      <c r="B397" s="59" t="s">
        <v>806</v>
      </c>
      <c r="C397" s="40" t="s">
        <v>82</v>
      </c>
      <c r="D397" s="64" t="s">
        <v>859</v>
      </c>
      <c r="E397" s="44">
        <v>319.22371487522884</v>
      </c>
      <c r="F397" s="119" t="e">
        <f>E397/#REF!</f>
        <v>#REF!</v>
      </c>
    </row>
    <row r="398" spans="1:6" s="11" customFormat="1" ht="38.25" outlineLevel="1">
      <c r="A398" s="12" t="s">
        <v>870</v>
      </c>
      <c r="B398" s="59" t="s">
        <v>807</v>
      </c>
      <c r="C398" s="40" t="s">
        <v>82</v>
      </c>
      <c r="D398" s="64" t="s">
        <v>859</v>
      </c>
      <c r="E398" s="44">
        <v>319.22371487522884</v>
      </c>
      <c r="F398" s="119" t="e">
        <f>E398/#REF!</f>
        <v>#REF!</v>
      </c>
    </row>
    <row r="399" spans="1:6" s="11" customFormat="1" ht="38.25" outlineLevel="1">
      <c r="A399" s="12" t="s">
        <v>871</v>
      </c>
      <c r="B399" s="59" t="s">
        <v>808</v>
      </c>
      <c r="C399" s="40" t="s">
        <v>82</v>
      </c>
      <c r="D399" s="64" t="s">
        <v>859</v>
      </c>
      <c r="E399" s="44">
        <v>159.61185743761442</v>
      </c>
      <c r="F399" s="119" t="e">
        <f>E399/#REF!</f>
        <v>#REF!</v>
      </c>
    </row>
    <row r="400" spans="1:6" s="11" customFormat="1" ht="38.25" outlineLevel="1">
      <c r="A400" s="12" t="s">
        <v>872</v>
      </c>
      <c r="B400" s="59" t="s">
        <v>809</v>
      </c>
      <c r="C400" s="40" t="s">
        <v>82</v>
      </c>
      <c r="D400" s="64" t="s">
        <v>859</v>
      </c>
      <c r="E400" s="44">
        <v>670.3698012379804</v>
      </c>
      <c r="F400" s="119" t="e">
        <f>E400/#REF!</f>
        <v>#REF!</v>
      </c>
    </row>
    <row r="401" spans="1:6" s="11" customFormat="1" ht="38.25" outlineLevel="1">
      <c r="A401" s="12" t="s">
        <v>873</v>
      </c>
      <c r="B401" s="59" t="s">
        <v>810</v>
      </c>
      <c r="C401" s="40" t="s">
        <v>82</v>
      </c>
      <c r="D401" s="64" t="s">
        <v>859</v>
      </c>
      <c r="E401" s="44">
        <v>558.6415010316504</v>
      </c>
      <c r="F401" s="119" t="e">
        <f>E401/#REF!</f>
        <v>#REF!</v>
      </c>
    </row>
    <row r="402" spans="1:6" s="11" customFormat="1" ht="38.25" outlineLevel="1">
      <c r="A402" s="12" t="s">
        <v>874</v>
      </c>
      <c r="B402" s="59" t="s">
        <v>811</v>
      </c>
      <c r="C402" s="40" t="s">
        <v>82</v>
      </c>
      <c r="D402" s="64" t="s">
        <v>859</v>
      </c>
      <c r="E402" s="44">
        <v>590.5638725191732</v>
      </c>
      <c r="F402" s="119" t="e">
        <f>E402/#REF!</f>
        <v>#REF!</v>
      </c>
    </row>
    <row r="403" spans="1:6" s="11" customFormat="1" ht="38.25" outlineLevel="1">
      <c r="A403" s="12" t="s">
        <v>875</v>
      </c>
      <c r="B403" s="59" t="s">
        <v>812</v>
      </c>
      <c r="C403" s="40" t="s">
        <v>82</v>
      </c>
      <c r="D403" s="64" t="s">
        <v>859</v>
      </c>
      <c r="E403" s="44">
        <v>1276.8948595009153</v>
      </c>
      <c r="F403" s="119" t="e">
        <f>E403/#REF!</f>
        <v>#REF!</v>
      </c>
    </row>
    <row r="404" spans="1:6" s="11" customFormat="1" ht="38.25" outlineLevel="1">
      <c r="A404" s="12" t="s">
        <v>876</v>
      </c>
      <c r="B404" s="59" t="s">
        <v>813</v>
      </c>
      <c r="C404" s="40" t="s">
        <v>82</v>
      </c>
      <c r="D404" s="64" t="s">
        <v>859</v>
      </c>
      <c r="E404" s="44">
        <v>478.8355723128432</v>
      </c>
      <c r="F404" s="119" t="e">
        <f>E404/#REF!</f>
        <v>#REF!</v>
      </c>
    </row>
    <row r="405" spans="1:6" s="11" customFormat="1" ht="38.25" outlineLevel="1">
      <c r="A405" s="12" t="s">
        <v>877</v>
      </c>
      <c r="B405" s="59" t="s">
        <v>814</v>
      </c>
      <c r="C405" s="40" t="s">
        <v>82</v>
      </c>
      <c r="D405" s="64" t="s">
        <v>859</v>
      </c>
      <c r="E405" s="44">
        <v>319.22371487522884</v>
      </c>
      <c r="F405" s="119" t="e">
        <f>E405/#REF!</f>
        <v>#REF!</v>
      </c>
    </row>
    <row r="406" spans="1:6" s="11" customFormat="1" ht="38.25" outlineLevel="1">
      <c r="A406" s="12" t="s">
        <v>878</v>
      </c>
      <c r="B406" s="59" t="s">
        <v>815</v>
      </c>
      <c r="C406" s="40" t="s">
        <v>82</v>
      </c>
      <c r="D406" s="64" t="s">
        <v>859</v>
      </c>
      <c r="E406" s="44">
        <v>638.4474297504577</v>
      </c>
      <c r="F406" s="119" t="e">
        <f>E406/#REF!</f>
        <v>#REF!</v>
      </c>
    </row>
    <row r="407" spans="1:6" s="11" customFormat="1" ht="38.25" outlineLevel="1">
      <c r="A407" s="12" t="s">
        <v>879</v>
      </c>
      <c r="B407" s="59" t="s">
        <v>816</v>
      </c>
      <c r="C407" s="40" t="s">
        <v>82</v>
      </c>
      <c r="D407" s="64" t="s">
        <v>859</v>
      </c>
      <c r="E407" s="44">
        <v>319.22371487522884</v>
      </c>
      <c r="F407" s="119" t="e">
        <f>E407/#REF!</f>
        <v>#REF!</v>
      </c>
    </row>
    <row r="408" spans="1:6" s="11" customFormat="1" ht="38.25" outlineLevel="1">
      <c r="A408" s="12" t="s">
        <v>880</v>
      </c>
      <c r="B408" s="59" t="s">
        <v>817</v>
      </c>
      <c r="C408" s="40" t="s">
        <v>82</v>
      </c>
      <c r="D408" s="64" t="s">
        <v>859</v>
      </c>
      <c r="E408" s="44">
        <v>319.22371487522884</v>
      </c>
      <c r="F408" s="119" t="e">
        <f>E408/#REF!</f>
        <v>#REF!</v>
      </c>
    </row>
    <row r="409" spans="1:6" s="11" customFormat="1" ht="38.25" outlineLevel="1">
      <c r="A409" s="12" t="s">
        <v>881</v>
      </c>
      <c r="B409" s="59" t="s">
        <v>818</v>
      </c>
      <c r="C409" s="40" t="s">
        <v>82</v>
      </c>
      <c r="D409" s="64" t="s">
        <v>859</v>
      </c>
      <c r="E409" s="44">
        <v>159.61185743761442</v>
      </c>
      <c r="F409" s="119" t="e">
        <f>E409/#REF!</f>
        <v>#REF!</v>
      </c>
    </row>
    <row r="410" spans="1:6" s="11" customFormat="1" ht="38.25" outlineLevel="1">
      <c r="A410" s="12" t="s">
        <v>882</v>
      </c>
      <c r="B410" s="59" t="s">
        <v>819</v>
      </c>
      <c r="C410" s="40" t="s">
        <v>82</v>
      </c>
      <c r="D410" s="64" t="s">
        <v>859</v>
      </c>
      <c r="E410" s="44">
        <v>159.61185743761442</v>
      </c>
      <c r="F410" s="119" t="e">
        <f>E410/#REF!</f>
        <v>#REF!</v>
      </c>
    </row>
    <row r="411" spans="1:6" s="11" customFormat="1" ht="38.25" outlineLevel="1">
      <c r="A411" s="12" t="s">
        <v>883</v>
      </c>
      <c r="B411" s="59" t="s">
        <v>820</v>
      </c>
      <c r="C411" s="40" t="s">
        <v>82</v>
      </c>
      <c r="D411" s="64" t="s">
        <v>859</v>
      </c>
      <c r="E411" s="44">
        <v>478.8355723128432</v>
      </c>
      <c r="F411" s="119" t="e">
        <f>E411/#REF!</f>
        <v>#REF!</v>
      </c>
    </row>
    <row r="412" spans="1:6" s="11" customFormat="1" ht="38.25" outlineLevel="1">
      <c r="A412" s="12" t="s">
        <v>884</v>
      </c>
      <c r="B412" s="59" t="s">
        <v>821</v>
      </c>
      <c r="C412" s="40" t="s">
        <v>82</v>
      </c>
      <c r="D412" s="64" t="s">
        <v>859</v>
      </c>
      <c r="E412" s="44">
        <v>319.22371487522884</v>
      </c>
      <c r="F412" s="119" t="e">
        <f>E412/#REF!</f>
        <v>#REF!</v>
      </c>
    </row>
    <row r="413" spans="1:6" s="11" customFormat="1" ht="38.25" outlineLevel="1">
      <c r="A413" s="12" t="s">
        <v>885</v>
      </c>
      <c r="B413" s="59" t="s">
        <v>822</v>
      </c>
      <c r="C413" s="40" t="s">
        <v>82</v>
      </c>
      <c r="D413" s="64" t="s">
        <v>859</v>
      </c>
      <c r="E413" s="44">
        <v>223.45660041266015</v>
      </c>
      <c r="F413" s="119" t="e">
        <f>E413/#REF!</f>
        <v>#REF!</v>
      </c>
    </row>
    <row r="414" spans="1:6" s="11" customFormat="1" ht="38.25" outlineLevel="1">
      <c r="A414" s="12" t="s">
        <v>886</v>
      </c>
      <c r="B414" s="59" t="s">
        <v>823</v>
      </c>
      <c r="C414" s="40" t="s">
        <v>82</v>
      </c>
      <c r="D414" s="64" t="s">
        <v>859</v>
      </c>
      <c r="E414" s="44">
        <v>159.61185743761442</v>
      </c>
      <c r="F414" s="119" t="e">
        <f>E414/#REF!</f>
        <v>#REF!</v>
      </c>
    </row>
    <row r="415" spans="1:6" s="11" customFormat="1" ht="38.25" outlineLevel="1">
      <c r="A415" s="12" t="s">
        <v>887</v>
      </c>
      <c r="B415" s="59" t="s">
        <v>824</v>
      </c>
      <c r="C415" s="40" t="s">
        <v>82</v>
      </c>
      <c r="D415" s="64" t="s">
        <v>859</v>
      </c>
      <c r="E415" s="44">
        <v>159.61185743761442</v>
      </c>
      <c r="F415" s="119" t="e">
        <f>E415/#REF!</f>
        <v>#REF!</v>
      </c>
    </row>
    <row r="416" spans="1:6" s="11" customFormat="1" ht="38.25" outlineLevel="1">
      <c r="A416" s="12" t="s">
        <v>888</v>
      </c>
      <c r="B416" s="59" t="s">
        <v>197</v>
      </c>
      <c r="C416" s="40" t="s">
        <v>82</v>
      </c>
      <c r="D416" s="64" t="s">
        <v>859</v>
      </c>
      <c r="E416" s="44">
        <v>223.45660041266015</v>
      </c>
      <c r="F416" s="119" t="e">
        <f>E416/#REF!</f>
        <v>#REF!</v>
      </c>
    </row>
    <row r="417" spans="1:6" s="11" customFormat="1" ht="38.25" outlineLevel="1">
      <c r="A417" s="12" t="s">
        <v>889</v>
      </c>
      <c r="B417" s="59" t="s">
        <v>825</v>
      </c>
      <c r="C417" s="40" t="s">
        <v>82</v>
      </c>
      <c r="D417" s="64" t="s">
        <v>859</v>
      </c>
      <c r="E417" s="44">
        <v>159.61185743761442</v>
      </c>
      <c r="F417" s="119" t="e">
        <f>E417/#REF!</f>
        <v>#REF!</v>
      </c>
    </row>
    <row r="418" spans="1:6" s="11" customFormat="1" ht="38.25" outlineLevel="1">
      <c r="A418" s="12" t="s">
        <v>890</v>
      </c>
      <c r="B418" s="59" t="s">
        <v>826</v>
      </c>
      <c r="C418" s="40" t="s">
        <v>82</v>
      </c>
      <c r="D418" s="64" t="s">
        <v>859</v>
      </c>
      <c r="E418" s="44">
        <v>223.45660041266015</v>
      </c>
      <c r="F418" s="119" t="e">
        <f>E418/#REF!</f>
        <v>#REF!</v>
      </c>
    </row>
    <row r="419" spans="1:6" s="11" customFormat="1" ht="38.25" outlineLevel="1">
      <c r="A419" s="12" t="s">
        <v>891</v>
      </c>
      <c r="B419" s="59" t="s">
        <v>827</v>
      </c>
      <c r="C419" s="40" t="s">
        <v>82</v>
      </c>
      <c r="D419" s="64" t="s">
        <v>859</v>
      </c>
      <c r="E419" s="44">
        <v>638.4474297504577</v>
      </c>
      <c r="F419" s="119" t="e">
        <f>E419/#REF!</f>
        <v>#REF!</v>
      </c>
    </row>
    <row r="420" spans="1:6" s="11" customFormat="1" ht="38.25" outlineLevel="1">
      <c r="A420" s="12" t="s">
        <v>892</v>
      </c>
      <c r="B420" s="59" t="s">
        <v>828</v>
      </c>
      <c r="C420" s="40" t="s">
        <v>82</v>
      </c>
      <c r="D420" s="64" t="s">
        <v>859</v>
      </c>
      <c r="E420" s="44">
        <v>159.61185743761442</v>
      </c>
      <c r="F420" s="119" t="e">
        <f>E420/#REF!</f>
        <v>#REF!</v>
      </c>
    </row>
    <row r="421" spans="1:6" s="11" customFormat="1" ht="38.25" outlineLevel="1">
      <c r="A421" s="12" t="s">
        <v>893</v>
      </c>
      <c r="B421" s="59" t="s">
        <v>829</v>
      </c>
      <c r="C421" s="40" t="s">
        <v>82</v>
      </c>
      <c r="D421" s="64" t="s">
        <v>859</v>
      </c>
      <c r="E421" s="44">
        <v>478.8355723128432</v>
      </c>
      <c r="F421" s="119" t="e">
        <f>E421/#REF!</f>
        <v>#REF!</v>
      </c>
    </row>
    <row r="422" spans="1:6" s="11" customFormat="1" ht="38.25" outlineLevel="1">
      <c r="A422" s="12" t="s">
        <v>894</v>
      </c>
      <c r="B422" s="59" t="s">
        <v>830</v>
      </c>
      <c r="C422" s="40" t="s">
        <v>82</v>
      </c>
      <c r="D422" s="64" t="s">
        <v>859</v>
      </c>
      <c r="E422" s="44">
        <v>478.8355723128432</v>
      </c>
      <c r="F422" s="119" t="e">
        <f>E422/#REF!</f>
        <v>#REF!</v>
      </c>
    </row>
    <row r="423" spans="1:6" s="11" customFormat="1" ht="38.25" outlineLevel="1">
      <c r="A423" s="12" t="s">
        <v>895</v>
      </c>
      <c r="B423" s="59" t="s">
        <v>831</v>
      </c>
      <c r="C423" s="40" t="s">
        <v>82</v>
      </c>
      <c r="D423" s="64" t="s">
        <v>859</v>
      </c>
      <c r="E423" s="44">
        <v>319.22371487522884</v>
      </c>
      <c r="F423" s="119" t="e">
        <f>E423/#REF!</f>
        <v>#REF!</v>
      </c>
    </row>
    <row r="424" spans="1:6" s="11" customFormat="1" ht="38.25" outlineLevel="1">
      <c r="A424" s="12" t="s">
        <v>896</v>
      </c>
      <c r="B424" s="59" t="s">
        <v>832</v>
      </c>
      <c r="C424" s="40" t="s">
        <v>82</v>
      </c>
      <c r="D424" s="64" t="s">
        <v>859</v>
      </c>
      <c r="E424" s="44">
        <v>159.61185743761442</v>
      </c>
      <c r="F424" s="119" t="e">
        <f>E424/#REF!</f>
        <v>#REF!</v>
      </c>
    </row>
    <row r="425" spans="1:6" s="11" customFormat="1" ht="38.25" outlineLevel="1">
      <c r="A425" s="12" t="s">
        <v>897</v>
      </c>
      <c r="B425" s="59" t="s">
        <v>833</v>
      </c>
      <c r="C425" s="40" t="s">
        <v>82</v>
      </c>
      <c r="D425" s="64" t="s">
        <v>859</v>
      </c>
      <c r="E425" s="44">
        <v>159.61185743761442</v>
      </c>
      <c r="F425" s="119" t="e">
        <f>E425/#REF!</f>
        <v>#REF!</v>
      </c>
    </row>
    <row r="426" spans="1:6" s="11" customFormat="1" ht="38.25" outlineLevel="1">
      <c r="A426" s="12" t="s">
        <v>898</v>
      </c>
      <c r="B426" s="59" t="s">
        <v>834</v>
      </c>
      <c r="C426" s="40" t="s">
        <v>82</v>
      </c>
      <c r="D426" s="64" t="s">
        <v>859</v>
      </c>
      <c r="E426" s="44">
        <v>159.61185743761442</v>
      </c>
      <c r="F426" s="119" t="e">
        <f>E426/#REF!</f>
        <v>#REF!</v>
      </c>
    </row>
    <row r="427" spans="1:6" s="11" customFormat="1" ht="38.25" outlineLevel="1">
      <c r="A427" s="12" t="s">
        <v>899</v>
      </c>
      <c r="B427" s="59" t="s">
        <v>218</v>
      </c>
      <c r="C427" s="40" t="s">
        <v>82</v>
      </c>
      <c r="D427" s="64" t="s">
        <v>859</v>
      </c>
      <c r="E427" s="44">
        <v>204.30317752014642</v>
      </c>
      <c r="F427" s="119" t="e">
        <f>E427/#REF!</f>
        <v>#REF!</v>
      </c>
    </row>
    <row r="428" spans="1:6" s="11" customFormat="1" ht="38.25" outlineLevel="1">
      <c r="A428" s="12" t="s">
        <v>900</v>
      </c>
      <c r="B428" s="59" t="s">
        <v>835</v>
      </c>
      <c r="C428" s="40" t="s">
        <v>82</v>
      </c>
      <c r="D428" s="64" t="s">
        <v>859</v>
      </c>
      <c r="E428" s="44">
        <v>159.61185743761442</v>
      </c>
      <c r="F428" s="119" t="e">
        <f>E428/#REF!</f>
        <v>#REF!</v>
      </c>
    </row>
    <row r="429" spans="1:6" s="11" customFormat="1" ht="38.25" outlineLevel="1">
      <c r="A429" s="12" t="s">
        <v>901</v>
      </c>
      <c r="B429" s="59" t="s">
        <v>836</v>
      </c>
      <c r="C429" s="40" t="s">
        <v>82</v>
      </c>
      <c r="D429" s="64" t="s">
        <v>859</v>
      </c>
      <c r="E429" s="44">
        <v>159.61185743761442</v>
      </c>
      <c r="F429" s="119" t="e">
        <f>E429/#REF!</f>
        <v>#REF!</v>
      </c>
    </row>
    <row r="430" spans="1:6" s="11" customFormat="1" ht="38.25" outlineLevel="1">
      <c r="A430" s="12" t="s">
        <v>902</v>
      </c>
      <c r="B430" s="59" t="s">
        <v>837</v>
      </c>
      <c r="C430" s="40" t="s">
        <v>82</v>
      </c>
      <c r="D430" s="64" t="s">
        <v>859</v>
      </c>
      <c r="E430" s="44">
        <v>159.61185743761442</v>
      </c>
      <c r="F430" s="119" t="e">
        <f>E430/#REF!</f>
        <v>#REF!</v>
      </c>
    </row>
    <row r="431" spans="1:6" s="11" customFormat="1" ht="38.25" outlineLevel="1">
      <c r="A431" s="12" t="s">
        <v>903</v>
      </c>
      <c r="B431" s="59" t="s">
        <v>838</v>
      </c>
      <c r="C431" s="40" t="s">
        <v>82</v>
      </c>
      <c r="D431" s="64" t="s">
        <v>859</v>
      </c>
      <c r="E431" s="44">
        <v>159.61185743761442</v>
      </c>
      <c r="F431" s="119" t="e">
        <f>E431/#REF!</f>
        <v>#REF!</v>
      </c>
    </row>
    <row r="432" spans="1:6" s="11" customFormat="1" ht="38.25" outlineLevel="1">
      <c r="A432" s="12" t="s">
        <v>904</v>
      </c>
      <c r="B432" s="59" t="s">
        <v>839</v>
      </c>
      <c r="C432" s="40" t="s">
        <v>82</v>
      </c>
      <c r="D432" s="64" t="s">
        <v>859</v>
      </c>
      <c r="E432" s="44">
        <v>319.22371487522884</v>
      </c>
      <c r="F432" s="119" t="e">
        <f>E432/#REF!</f>
        <v>#REF!</v>
      </c>
    </row>
    <row r="433" spans="1:6" s="11" customFormat="1" ht="38.25" outlineLevel="1">
      <c r="A433" s="12" t="s">
        <v>905</v>
      </c>
      <c r="B433" s="59" t="s">
        <v>840</v>
      </c>
      <c r="C433" s="40" t="s">
        <v>82</v>
      </c>
      <c r="D433" s="64" t="s">
        <v>859</v>
      </c>
      <c r="E433" s="44">
        <v>319.22371487522884</v>
      </c>
      <c r="F433" s="119" t="e">
        <f>E433/#REF!</f>
        <v>#REF!</v>
      </c>
    </row>
    <row r="434" spans="1:6" s="11" customFormat="1" ht="38.25" outlineLevel="1">
      <c r="A434" s="12" t="s">
        <v>906</v>
      </c>
      <c r="B434" s="59" t="s">
        <v>841</v>
      </c>
      <c r="C434" s="40" t="s">
        <v>82</v>
      </c>
      <c r="D434" s="64" t="s">
        <v>859</v>
      </c>
      <c r="E434" s="44">
        <v>159.61185743761442</v>
      </c>
      <c r="F434" s="119" t="e">
        <f>E434/#REF!</f>
        <v>#REF!</v>
      </c>
    </row>
    <row r="435" spans="1:6" s="11" customFormat="1" ht="38.25" outlineLevel="1">
      <c r="A435" s="12" t="s">
        <v>907</v>
      </c>
      <c r="B435" s="59" t="s">
        <v>842</v>
      </c>
      <c r="C435" s="40" t="s">
        <v>82</v>
      </c>
      <c r="D435" s="64" t="s">
        <v>859</v>
      </c>
      <c r="E435" s="44">
        <v>957.6711446256865</v>
      </c>
      <c r="F435" s="119" t="e">
        <f>E435/#REF!</f>
        <v>#REF!</v>
      </c>
    </row>
    <row r="436" spans="1:6" s="11" customFormat="1" ht="38.25" outlineLevel="1">
      <c r="A436" s="12" t="s">
        <v>908</v>
      </c>
      <c r="B436" s="59" t="s">
        <v>843</v>
      </c>
      <c r="C436" s="40" t="s">
        <v>82</v>
      </c>
      <c r="D436" s="64" t="s">
        <v>859</v>
      </c>
      <c r="E436" s="44">
        <v>478.8355723128432</v>
      </c>
      <c r="F436" s="119" t="e">
        <f>E436/#REF!</f>
        <v>#REF!</v>
      </c>
    </row>
    <row r="437" spans="1:6" s="11" customFormat="1" ht="38.25" outlineLevel="1">
      <c r="A437" s="12" t="s">
        <v>909</v>
      </c>
      <c r="B437" s="59" t="s">
        <v>844</v>
      </c>
      <c r="C437" s="40" t="s">
        <v>82</v>
      </c>
      <c r="D437" s="64" t="s">
        <v>859</v>
      </c>
      <c r="E437" s="44">
        <v>638.4474297504577</v>
      </c>
      <c r="F437" s="119" t="e">
        <f>E437/#REF!</f>
        <v>#REF!</v>
      </c>
    </row>
    <row r="438" spans="1:6" s="11" customFormat="1" ht="38.25" outlineLevel="1">
      <c r="A438" s="12" t="s">
        <v>910</v>
      </c>
      <c r="B438" s="59" t="s">
        <v>845</v>
      </c>
      <c r="C438" s="40" t="s">
        <v>82</v>
      </c>
      <c r="D438" s="64" t="s">
        <v>859</v>
      </c>
      <c r="E438" s="44">
        <v>319.22371487522884</v>
      </c>
      <c r="F438" s="119" t="e">
        <f>E438/#REF!</f>
        <v>#REF!</v>
      </c>
    </row>
    <row r="439" spans="1:6" s="11" customFormat="1" ht="38.25" outlineLevel="1">
      <c r="A439" s="12" t="s">
        <v>911</v>
      </c>
      <c r="B439" s="59" t="s">
        <v>846</v>
      </c>
      <c r="C439" s="40" t="s">
        <v>82</v>
      </c>
      <c r="D439" s="64" t="s">
        <v>859</v>
      </c>
      <c r="E439" s="44">
        <v>223.45660041266015</v>
      </c>
      <c r="F439" s="119" t="e">
        <f>E439/#REF!</f>
        <v>#REF!</v>
      </c>
    </row>
    <row r="440" spans="1:6" s="11" customFormat="1" ht="38.25" outlineLevel="1">
      <c r="A440" s="12" t="s">
        <v>912</v>
      </c>
      <c r="B440" s="59" t="s">
        <v>847</v>
      </c>
      <c r="C440" s="40" t="s">
        <v>82</v>
      </c>
      <c r="D440" s="64" t="s">
        <v>859</v>
      </c>
      <c r="E440" s="44">
        <v>207.49541466889872</v>
      </c>
      <c r="F440" s="119" t="e">
        <f>E440/#REF!</f>
        <v>#REF!</v>
      </c>
    </row>
    <row r="441" spans="1:6" s="11" customFormat="1" ht="38.25" outlineLevel="1">
      <c r="A441" s="12" t="s">
        <v>913</v>
      </c>
      <c r="B441" s="59" t="s">
        <v>848</v>
      </c>
      <c r="C441" s="40" t="s">
        <v>82</v>
      </c>
      <c r="D441" s="64" t="s">
        <v>859</v>
      </c>
      <c r="E441" s="44">
        <v>159.61185743761442</v>
      </c>
      <c r="F441" s="119" t="e">
        <f>E441/#REF!</f>
        <v>#REF!</v>
      </c>
    </row>
    <row r="442" spans="1:6" s="11" customFormat="1" ht="38.25" outlineLevel="1">
      <c r="A442" s="12" t="s">
        <v>914</v>
      </c>
      <c r="B442" s="59" t="s">
        <v>849</v>
      </c>
      <c r="C442" s="40" t="s">
        <v>82</v>
      </c>
      <c r="D442" s="64" t="s">
        <v>859</v>
      </c>
      <c r="E442" s="44">
        <v>159.61185743761442</v>
      </c>
      <c r="F442" s="119" t="e">
        <f>E442/#REF!</f>
        <v>#REF!</v>
      </c>
    </row>
    <row r="443" spans="1:6" s="11" customFormat="1" ht="38.25" outlineLevel="1">
      <c r="A443" s="12" t="s">
        <v>915</v>
      </c>
      <c r="B443" s="59" t="s">
        <v>850</v>
      </c>
      <c r="C443" s="40" t="s">
        <v>82</v>
      </c>
      <c r="D443" s="64" t="s">
        <v>859</v>
      </c>
      <c r="E443" s="44">
        <v>159.61185743761442</v>
      </c>
      <c r="F443" s="119" t="e">
        <f>E443/#REF!</f>
        <v>#REF!</v>
      </c>
    </row>
    <row r="444" spans="1:6" s="11" customFormat="1" ht="38.25" outlineLevel="1">
      <c r="A444" s="12" t="s">
        <v>916</v>
      </c>
      <c r="B444" s="59" t="s">
        <v>851</v>
      </c>
      <c r="C444" s="40" t="s">
        <v>82</v>
      </c>
      <c r="D444" s="64" t="s">
        <v>859</v>
      </c>
      <c r="E444" s="44">
        <v>159.61185743761442</v>
      </c>
      <c r="F444" s="119" t="e">
        <f>E444/#REF!</f>
        <v>#REF!</v>
      </c>
    </row>
    <row r="445" spans="1:6" s="11" customFormat="1" ht="38.25" outlineLevel="1">
      <c r="A445" s="12" t="s">
        <v>917</v>
      </c>
      <c r="B445" s="59" t="s">
        <v>852</v>
      </c>
      <c r="C445" s="40" t="s">
        <v>82</v>
      </c>
      <c r="D445" s="64" t="s">
        <v>859</v>
      </c>
      <c r="E445" s="44">
        <v>159.61185743761442</v>
      </c>
      <c r="F445" s="119" t="e">
        <f>E445/#REF!</f>
        <v>#REF!</v>
      </c>
    </row>
    <row r="446" spans="1:6" s="11" customFormat="1" ht="38.25" outlineLevel="1">
      <c r="A446" s="12" t="s">
        <v>918</v>
      </c>
      <c r="B446" s="59" t="s">
        <v>853</v>
      </c>
      <c r="C446" s="40" t="s">
        <v>82</v>
      </c>
      <c r="D446" s="64" t="s">
        <v>859</v>
      </c>
      <c r="E446" s="44">
        <v>159.61185743761442</v>
      </c>
      <c r="F446" s="119" t="e">
        <f>E446/#REF!</f>
        <v>#REF!</v>
      </c>
    </row>
    <row r="447" spans="1:6" s="11" customFormat="1" ht="38.25" outlineLevel="1">
      <c r="A447" s="12" t="s">
        <v>919</v>
      </c>
      <c r="B447" s="59" t="s">
        <v>854</v>
      </c>
      <c r="C447" s="40" t="s">
        <v>82</v>
      </c>
      <c r="D447" s="64" t="s">
        <v>859</v>
      </c>
      <c r="E447" s="44">
        <v>159.61185743761442</v>
      </c>
      <c r="F447" s="119" t="e">
        <f>E447/#REF!</f>
        <v>#REF!</v>
      </c>
    </row>
    <row r="448" spans="1:6" s="11" customFormat="1" ht="38.25" outlineLevel="1">
      <c r="A448" s="12" t="s">
        <v>920</v>
      </c>
      <c r="B448" s="59" t="s">
        <v>855</v>
      </c>
      <c r="C448" s="40" t="s">
        <v>82</v>
      </c>
      <c r="D448" s="64" t="s">
        <v>859</v>
      </c>
      <c r="E448" s="44">
        <v>159.61185743761442</v>
      </c>
      <c r="F448" s="119" t="e">
        <f>E448/#REF!</f>
        <v>#REF!</v>
      </c>
    </row>
    <row r="449" spans="1:6" s="11" customFormat="1" ht="38.25" outlineLevel="1">
      <c r="A449" s="12" t="s">
        <v>921</v>
      </c>
      <c r="B449" s="59" t="s">
        <v>856</v>
      </c>
      <c r="C449" s="40" t="s">
        <v>82</v>
      </c>
      <c r="D449" s="64" t="s">
        <v>859</v>
      </c>
      <c r="E449" s="44">
        <v>159.61185743761442</v>
      </c>
      <c r="F449" s="119" t="e">
        <f>E449/#REF!</f>
        <v>#REF!</v>
      </c>
    </row>
    <row r="450" spans="1:6" s="11" customFormat="1" ht="38.25" outlineLevel="1">
      <c r="A450" s="12" t="s">
        <v>922</v>
      </c>
      <c r="B450" s="59" t="s">
        <v>857</v>
      </c>
      <c r="C450" s="40" t="s">
        <v>82</v>
      </c>
      <c r="D450" s="64" t="s">
        <v>859</v>
      </c>
      <c r="E450" s="44">
        <v>159.61185743761442</v>
      </c>
      <c r="F450" s="119" t="e">
        <f>E450/#REF!</f>
        <v>#REF!</v>
      </c>
    </row>
    <row r="451" spans="1:6" s="11" customFormat="1" ht="38.25" outlineLevel="1">
      <c r="A451" s="12" t="s">
        <v>938</v>
      </c>
      <c r="B451" s="59" t="s">
        <v>858</v>
      </c>
      <c r="C451" s="40" t="s">
        <v>82</v>
      </c>
      <c r="D451" s="64" t="s">
        <v>859</v>
      </c>
      <c r="E451" s="44">
        <v>159.61185743761442</v>
      </c>
      <c r="F451" s="119" t="e">
        <f>E451/#REF!</f>
        <v>#REF!</v>
      </c>
    </row>
    <row r="452" spans="1:6" s="11" customFormat="1" ht="38.25" outlineLevel="1">
      <c r="A452" s="118" t="s">
        <v>1208</v>
      </c>
      <c r="B452" s="59" t="s">
        <v>1156</v>
      </c>
      <c r="C452" s="40" t="s">
        <v>82</v>
      </c>
      <c r="D452" s="64" t="s">
        <v>859</v>
      </c>
      <c r="E452" s="44">
        <v>331.99</v>
      </c>
      <c r="F452" s="119" t="e">
        <f>E452/#REF!</f>
        <v>#REF!</v>
      </c>
    </row>
    <row r="453" spans="1:6" s="11" customFormat="1" ht="38.25" outlineLevel="1">
      <c r="A453" s="118" t="s">
        <v>1209</v>
      </c>
      <c r="B453" s="59" t="s">
        <v>1157</v>
      </c>
      <c r="C453" s="40" t="s">
        <v>82</v>
      </c>
      <c r="D453" s="64" t="s">
        <v>859</v>
      </c>
      <c r="E453" s="44">
        <v>162.8</v>
      </c>
      <c r="F453" s="119" t="e">
        <f>E453/#REF!</f>
        <v>#REF!</v>
      </c>
    </row>
    <row r="454" spans="1:6" s="11" customFormat="1" ht="38.25" outlineLevel="1">
      <c r="A454" s="118" t="s">
        <v>1210</v>
      </c>
      <c r="B454" s="59" t="s">
        <v>1158</v>
      </c>
      <c r="C454" s="40" t="s">
        <v>82</v>
      </c>
      <c r="D454" s="64" t="s">
        <v>859</v>
      </c>
      <c r="E454" s="44">
        <v>331.99</v>
      </c>
      <c r="F454" s="119" t="e">
        <f>E454/#REF!</f>
        <v>#REF!</v>
      </c>
    </row>
    <row r="455" spans="1:6" s="11" customFormat="1" ht="38.25" outlineLevel="1">
      <c r="A455" s="118" t="s">
        <v>1211</v>
      </c>
      <c r="B455" s="59" t="s">
        <v>1159</v>
      </c>
      <c r="C455" s="40" t="s">
        <v>82</v>
      </c>
      <c r="D455" s="64" t="s">
        <v>859</v>
      </c>
      <c r="E455" s="44">
        <v>331.99</v>
      </c>
      <c r="F455" s="119" t="e">
        <f>E455/#REF!</f>
        <v>#REF!</v>
      </c>
    </row>
    <row r="456" spans="1:6" s="11" customFormat="1" ht="38.25" outlineLevel="1">
      <c r="A456" s="118" t="s">
        <v>1212</v>
      </c>
      <c r="B456" s="59" t="s">
        <v>1160</v>
      </c>
      <c r="C456" s="40" t="s">
        <v>82</v>
      </c>
      <c r="D456" s="64" t="s">
        <v>859</v>
      </c>
      <c r="E456" s="44">
        <v>331.99</v>
      </c>
      <c r="F456" s="119" t="e">
        <f>E456/#REF!</f>
        <v>#REF!</v>
      </c>
    </row>
    <row r="457" spans="1:6" s="11" customFormat="1" ht="38.25" outlineLevel="1">
      <c r="A457" s="118" t="s">
        <v>1213</v>
      </c>
      <c r="B457" s="59" t="s">
        <v>1161</v>
      </c>
      <c r="C457" s="40" t="s">
        <v>82</v>
      </c>
      <c r="D457" s="64" t="s">
        <v>859</v>
      </c>
      <c r="E457" s="44">
        <v>331.99</v>
      </c>
      <c r="F457" s="119" t="e">
        <f>E457/#REF!</f>
        <v>#REF!</v>
      </c>
    </row>
    <row r="458" spans="1:6" s="11" customFormat="1" ht="38.25" outlineLevel="1">
      <c r="A458" s="118" t="s">
        <v>1214</v>
      </c>
      <c r="B458" s="59" t="s">
        <v>1162</v>
      </c>
      <c r="C458" s="40" t="s">
        <v>82</v>
      </c>
      <c r="D458" s="64" t="s">
        <v>859</v>
      </c>
      <c r="E458" s="44">
        <v>162.8</v>
      </c>
      <c r="F458" s="119" t="e">
        <f>E458/#REF!</f>
        <v>#REF!</v>
      </c>
    </row>
    <row r="459" spans="1:6" s="11" customFormat="1" ht="38.25" outlineLevel="1">
      <c r="A459" s="118" t="s">
        <v>1215</v>
      </c>
      <c r="B459" s="59" t="s">
        <v>1163</v>
      </c>
      <c r="C459" s="40" t="s">
        <v>82</v>
      </c>
      <c r="D459" s="64" t="s">
        <v>859</v>
      </c>
      <c r="E459" s="44">
        <v>331.99</v>
      </c>
      <c r="F459" s="119" t="e">
        <f>E459/#REF!</f>
        <v>#REF!</v>
      </c>
    </row>
    <row r="460" spans="1:6" s="11" customFormat="1" ht="15.75" outlineLevel="1">
      <c r="A460" s="12"/>
      <c r="B460" s="101" t="s">
        <v>1119</v>
      </c>
      <c r="C460" s="40"/>
      <c r="D460" s="64"/>
      <c r="E460" s="44"/>
      <c r="F460" s="119"/>
    </row>
    <row r="461" spans="1:8" s="11" customFormat="1" ht="15.75" outlineLevel="1">
      <c r="A461" s="12" t="s">
        <v>1001</v>
      </c>
      <c r="B461" s="37" t="s">
        <v>1002</v>
      </c>
      <c r="C461" s="13" t="s">
        <v>82</v>
      </c>
      <c r="D461" s="60" t="s">
        <v>271</v>
      </c>
      <c r="E461" s="44">
        <v>100.67</v>
      </c>
      <c r="F461" s="121" t="e">
        <f>E461/#REF!</f>
        <v>#REF!</v>
      </c>
      <c r="H461" s="109" t="e">
        <f>SUM(F461:F465)/5</f>
        <v>#REF!</v>
      </c>
    </row>
    <row r="462" spans="1:6" s="11" customFormat="1" ht="15.75" outlineLevel="1">
      <c r="A462" s="12" t="s">
        <v>1003</v>
      </c>
      <c r="B462" s="37" t="s">
        <v>1004</v>
      </c>
      <c r="C462" s="13" t="s">
        <v>82</v>
      </c>
      <c r="D462" s="60" t="s">
        <v>271</v>
      </c>
      <c r="E462" s="44">
        <v>162.24234527463176</v>
      </c>
      <c r="F462" s="121" t="e">
        <f>E462/#REF!</f>
        <v>#REF!</v>
      </c>
    </row>
    <row r="463" spans="1:6" s="11" customFormat="1" ht="15.75" outlineLevel="1">
      <c r="A463" s="12" t="s">
        <v>1005</v>
      </c>
      <c r="B463" s="28" t="s">
        <v>1006</v>
      </c>
      <c r="C463" s="13" t="s">
        <v>82</v>
      </c>
      <c r="D463" s="60" t="s">
        <v>271</v>
      </c>
      <c r="E463" s="44">
        <v>46.197162611095095</v>
      </c>
      <c r="F463" s="121" t="e">
        <f>E463/#REF!</f>
        <v>#REF!</v>
      </c>
    </row>
    <row r="464" spans="1:6" s="11" customFormat="1" ht="15.75" outlineLevel="1">
      <c r="A464" s="12" t="s">
        <v>1007</v>
      </c>
      <c r="B464" s="28" t="s">
        <v>1008</v>
      </c>
      <c r="C464" s="13" t="s">
        <v>82</v>
      </c>
      <c r="D464" s="60" t="s">
        <v>271</v>
      </c>
      <c r="E464" s="44">
        <v>162.24234527463176</v>
      </c>
      <c r="F464" s="121" t="e">
        <f>E464/#REF!</f>
        <v>#REF!</v>
      </c>
    </row>
    <row r="465" spans="1:6" s="11" customFormat="1" ht="15.75" outlineLevel="1">
      <c r="A465" s="12" t="s">
        <v>1009</v>
      </c>
      <c r="B465" s="28" t="s">
        <v>1010</v>
      </c>
      <c r="C465" s="13" t="s">
        <v>82</v>
      </c>
      <c r="D465" s="60" t="s">
        <v>271</v>
      </c>
      <c r="E465" s="44">
        <v>162.24234527463176</v>
      </c>
      <c r="F465" s="121" t="e">
        <f>E465/#REF!</f>
        <v>#REF!</v>
      </c>
    </row>
    <row r="466" spans="1:6" s="11" customFormat="1" ht="15.75" outlineLevel="1">
      <c r="A466" s="12"/>
      <c r="B466" s="102" t="s">
        <v>1011</v>
      </c>
      <c r="C466" s="13"/>
      <c r="D466" s="60"/>
      <c r="E466" s="44"/>
      <c r="F466" s="121"/>
    </row>
    <row r="467" spans="1:8" s="11" customFormat="1" ht="15.75" outlineLevel="1">
      <c r="A467" s="12" t="s">
        <v>1012</v>
      </c>
      <c r="B467" s="28" t="s">
        <v>1013</v>
      </c>
      <c r="C467" s="13" t="s">
        <v>82</v>
      </c>
      <c r="D467" s="60" t="s">
        <v>69</v>
      </c>
      <c r="E467" s="44">
        <v>394.0478308716768</v>
      </c>
      <c r="F467" s="121" t="e">
        <f>E467/#REF!</f>
        <v>#REF!</v>
      </c>
      <c r="H467" s="109" t="e">
        <f>SUM(F467:F474)/8</f>
        <v>#REF!</v>
      </c>
    </row>
    <row r="468" spans="1:6" s="11" customFormat="1" ht="15.75" outlineLevel="1">
      <c r="A468" s="12" t="s">
        <v>1014</v>
      </c>
      <c r="B468" s="28" t="s">
        <v>1015</v>
      </c>
      <c r="C468" s="13" t="s">
        <v>82</v>
      </c>
      <c r="D468" s="60" t="s">
        <v>69</v>
      </c>
      <c r="E468" s="44">
        <v>262.6985539144512</v>
      </c>
      <c r="F468" s="121" t="e">
        <f>E468/#REF!</f>
        <v>#REF!</v>
      </c>
    </row>
    <row r="469" spans="1:6" s="11" customFormat="1" ht="15.75" outlineLevel="1">
      <c r="A469" s="12" t="s">
        <v>1016</v>
      </c>
      <c r="B469" s="28" t="s">
        <v>206</v>
      </c>
      <c r="C469" s="13" t="s">
        <v>82</v>
      </c>
      <c r="D469" s="60" t="s">
        <v>69</v>
      </c>
      <c r="E469" s="44">
        <v>55.17669632203475</v>
      </c>
      <c r="F469" s="119" t="e">
        <f>E469/#REF!</f>
        <v>#REF!</v>
      </c>
    </row>
    <row r="470" spans="1:6" s="11" customFormat="1" ht="15.75" outlineLevel="1">
      <c r="A470" s="12" t="s">
        <v>1017</v>
      </c>
      <c r="B470" s="28" t="s">
        <v>1018</v>
      </c>
      <c r="C470" s="13" t="s">
        <v>82</v>
      </c>
      <c r="D470" s="60" t="s">
        <v>69</v>
      </c>
      <c r="E470" s="44">
        <v>157.61913234867075</v>
      </c>
      <c r="F470" s="119" t="e">
        <f>E470/#REF!</f>
        <v>#REF!</v>
      </c>
    </row>
    <row r="471" spans="1:6" s="11" customFormat="1" ht="15.75" outlineLevel="1">
      <c r="A471" s="12" t="s">
        <v>1019</v>
      </c>
      <c r="B471" s="28" t="s">
        <v>1020</v>
      </c>
      <c r="C471" s="13" t="s">
        <v>82</v>
      </c>
      <c r="D471" s="60" t="s">
        <v>69</v>
      </c>
      <c r="E471" s="44">
        <v>183.88898774011582</v>
      </c>
      <c r="F471" s="119" t="e">
        <f>E471/#REF!</f>
        <v>#REF!</v>
      </c>
    </row>
    <row r="472" spans="1:6" s="11" customFormat="1" ht="15.75" outlineLevel="1">
      <c r="A472" s="12" t="s">
        <v>1021</v>
      </c>
      <c r="B472" s="28" t="s">
        <v>1022</v>
      </c>
      <c r="C472" s="13" t="s">
        <v>82</v>
      </c>
      <c r="D472" s="60" t="s">
        <v>69</v>
      </c>
      <c r="E472" s="44">
        <v>176.00803112268233</v>
      </c>
      <c r="F472" s="119" t="e">
        <f>E472/#REF!</f>
        <v>#REF!</v>
      </c>
    </row>
    <row r="473" spans="1:6" s="11" customFormat="1" ht="15.75" outlineLevel="1">
      <c r="A473" s="12" t="s">
        <v>1024</v>
      </c>
      <c r="B473" s="28" t="s">
        <v>1146</v>
      </c>
      <c r="C473" s="13" t="s">
        <v>82</v>
      </c>
      <c r="D473" s="60" t="s">
        <v>271</v>
      </c>
      <c r="E473" s="44">
        <v>121.9817716974864</v>
      </c>
      <c r="F473" s="119" t="e">
        <f>E473/#REF!</f>
        <v>#REF!</v>
      </c>
    </row>
    <row r="474" spans="1:6" s="11" customFormat="1" ht="15.75" outlineLevel="1">
      <c r="A474" s="12" t="s">
        <v>1025</v>
      </c>
      <c r="B474" s="28" t="s">
        <v>1147</v>
      </c>
      <c r="C474" s="13" t="s">
        <v>82</v>
      </c>
      <c r="D474" s="60" t="s">
        <v>271</v>
      </c>
      <c r="E474" s="44">
        <v>240.39522339497276</v>
      </c>
      <c r="F474" s="119" t="e">
        <f>E474/#REF!</f>
        <v>#REF!</v>
      </c>
    </row>
    <row r="475" spans="1:6" s="11" customFormat="1" ht="15.75" outlineLevel="1">
      <c r="A475" s="12"/>
      <c r="B475" s="102" t="s">
        <v>1023</v>
      </c>
      <c r="C475" s="13"/>
      <c r="D475" s="60"/>
      <c r="E475" s="44"/>
      <c r="F475" s="119"/>
    </row>
    <row r="476" spans="1:6" s="11" customFormat="1" ht="33.75" customHeight="1" outlineLevel="1">
      <c r="A476" s="12" t="s">
        <v>1026</v>
      </c>
      <c r="B476" s="86" t="s">
        <v>1123</v>
      </c>
      <c r="C476" s="13" t="s">
        <v>82</v>
      </c>
      <c r="D476" s="60" t="s">
        <v>69</v>
      </c>
      <c r="E476" s="44">
        <v>131.3492769572256</v>
      </c>
      <c r="F476" s="119" t="e">
        <f>E476/#REF!</f>
        <v>#REF!</v>
      </c>
    </row>
    <row r="477" spans="1:8" s="11" customFormat="1" ht="33" customHeight="1" outlineLevel="1">
      <c r="A477" s="12" t="s">
        <v>1028</v>
      </c>
      <c r="B477" s="86" t="s">
        <v>1124</v>
      </c>
      <c r="C477" s="13" t="s">
        <v>82</v>
      </c>
      <c r="D477" s="60" t="s">
        <v>69</v>
      </c>
      <c r="E477" s="44">
        <v>176.00803112268233</v>
      </c>
      <c r="F477" s="119" t="e">
        <f>E477/#REF!</f>
        <v>#REF!</v>
      </c>
      <c r="H477" s="109" t="e">
        <f>SUM(F476:F494)/27</f>
        <v>#REF!</v>
      </c>
    </row>
    <row r="478" spans="1:6" s="11" customFormat="1" ht="35.25" customHeight="1" outlineLevel="1">
      <c r="A478" s="12" t="s">
        <v>1030</v>
      </c>
      <c r="B478" s="86" t="s">
        <v>1027</v>
      </c>
      <c r="C478" s="13" t="s">
        <v>82</v>
      </c>
      <c r="D478" s="60" t="s">
        <v>69</v>
      </c>
      <c r="E478" s="44">
        <v>176.00803112268233</v>
      </c>
      <c r="F478" s="119" t="e">
        <f>E478/#REF!</f>
        <v>#REF!</v>
      </c>
    </row>
    <row r="479" spans="1:6" s="11" customFormat="1" ht="19.5" customHeight="1" outlineLevel="1">
      <c r="A479" s="12" t="s">
        <v>1032</v>
      </c>
      <c r="B479" s="28" t="s">
        <v>1029</v>
      </c>
      <c r="C479" s="13" t="s">
        <v>82</v>
      </c>
      <c r="D479" s="60" t="s">
        <v>69</v>
      </c>
      <c r="E479" s="44">
        <v>44.658754165456706</v>
      </c>
      <c r="F479" s="119" t="e">
        <f>E479/#REF!</f>
        <v>#REF!</v>
      </c>
    </row>
    <row r="480" spans="1:6" s="11" customFormat="1" ht="18" customHeight="1" outlineLevel="1">
      <c r="A480" s="12" t="s">
        <v>1034</v>
      </c>
      <c r="B480" s="28" t="s">
        <v>1031</v>
      </c>
      <c r="C480" s="13" t="s">
        <v>82</v>
      </c>
      <c r="D480" s="60" t="s">
        <v>69</v>
      </c>
      <c r="E480" s="44">
        <v>44.658754165456706</v>
      </c>
      <c r="F480" s="119" t="e">
        <f>E480/#REF!</f>
        <v>#REF!</v>
      </c>
    </row>
    <row r="481" spans="1:6" s="11" customFormat="1" ht="31.5" outlineLevel="1">
      <c r="A481" s="12" t="s">
        <v>1036</v>
      </c>
      <c r="B481" s="86" t="s">
        <v>1033</v>
      </c>
      <c r="C481" s="13" t="s">
        <v>82</v>
      </c>
      <c r="D481" s="60" t="s">
        <v>69</v>
      </c>
      <c r="E481" s="44">
        <v>131.3492769572256</v>
      </c>
      <c r="F481" s="119" t="e">
        <f>E481/#REF!</f>
        <v>#REF!</v>
      </c>
    </row>
    <row r="482" spans="1:6" s="11" customFormat="1" ht="31.5" outlineLevel="1">
      <c r="A482" s="12" t="s">
        <v>1038</v>
      </c>
      <c r="B482" s="86" t="s">
        <v>1035</v>
      </c>
      <c r="C482" s="13" t="s">
        <v>82</v>
      </c>
      <c r="D482" s="60" t="s">
        <v>69</v>
      </c>
      <c r="E482" s="44">
        <v>86.68052279176892</v>
      </c>
      <c r="F482" s="119" t="e">
        <f>E482/#REF!</f>
        <v>#REF!</v>
      </c>
    </row>
    <row r="483" spans="1:6" s="11" customFormat="1" ht="15.75" outlineLevel="1">
      <c r="A483" s="12" t="s">
        <v>1040</v>
      </c>
      <c r="B483" s="28" t="s">
        <v>1037</v>
      </c>
      <c r="C483" s="13" t="s">
        <v>82</v>
      </c>
      <c r="D483" s="60" t="s">
        <v>69</v>
      </c>
      <c r="E483" s="44">
        <v>65.6746384786128</v>
      </c>
      <c r="F483" s="119" t="e">
        <f>E483/#REF!</f>
        <v>#REF!</v>
      </c>
    </row>
    <row r="484" spans="1:6" s="11" customFormat="1" ht="15.75" outlineLevel="1">
      <c r="A484" s="12" t="s">
        <v>1041</v>
      </c>
      <c r="B484" s="28" t="s">
        <v>1039</v>
      </c>
      <c r="C484" s="13" t="s">
        <v>82</v>
      </c>
      <c r="D484" s="60" t="s">
        <v>69</v>
      </c>
      <c r="E484" s="44">
        <v>157.61913234867075</v>
      </c>
      <c r="F484" s="119" t="e">
        <f>E484/#REF!</f>
        <v>#REF!</v>
      </c>
    </row>
    <row r="485" spans="1:6" s="11" customFormat="1" ht="36" customHeight="1" outlineLevel="1">
      <c r="A485" s="12" t="s">
        <v>1043</v>
      </c>
      <c r="B485" s="86" t="s">
        <v>1125</v>
      </c>
      <c r="C485" s="13" t="s">
        <v>82</v>
      </c>
      <c r="D485" s="60" t="s">
        <v>69</v>
      </c>
      <c r="E485" s="44">
        <v>65.6746384786128</v>
      </c>
      <c r="F485" s="119" t="e">
        <f>E485/#REF!</f>
        <v>#REF!</v>
      </c>
    </row>
    <row r="486" spans="1:6" s="11" customFormat="1" ht="34.5" customHeight="1" outlineLevel="1">
      <c r="A486" s="12" t="s">
        <v>1045</v>
      </c>
      <c r="B486" s="86" t="s">
        <v>1042</v>
      </c>
      <c r="C486" s="13" t="s">
        <v>82</v>
      </c>
      <c r="D486" s="60" t="s">
        <v>69</v>
      </c>
      <c r="E486" s="44">
        <v>107.70640710492496</v>
      </c>
      <c r="F486" s="119" t="e">
        <f>E486/#REF!</f>
        <v>#REF!</v>
      </c>
    </row>
    <row r="487" spans="1:6" s="11" customFormat="1" ht="39" customHeight="1" outlineLevel="1">
      <c r="A487" s="12" t="s">
        <v>1047</v>
      </c>
      <c r="B487" s="86" t="s">
        <v>1044</v>
      </c>
      <c r="C487" s="13" t="s">
        <v>82</v>
      </c>
      <c r="D487" s="60" t="s">
        <v>69</v>
      </c>
      <c r="E487" s="44">
        <v>176.00803112268233</v>
      </c>
      <c r="F487" s="119" t="e">
        <f>E487/#REF!</f>
        <v>#REF!</v>
      </c>
    </row>
    <row r="488" spans="1:6" s="11" customFormat="1" ht="39" customHeight="1" outlineLevel="1">
      <c r="A488" s="12" t="s">
        <v>1048</v>
      </c>
      <c r="B488" s="86" t="s">
        <v>1046</v>
      </c>
      <c r="C488" s="13" t="s">
        <v>82</v>
      </c>
      <c r="D488" s="60" t="s">
        <v>69</v>
      </c>
      <c r="E488" s="44">
        <v>86.68052279176892</v>
      </c>
      <c r="F488" s="119" t="e">
        <f>E488/#REF!</f>
        <v>#REF!</v>
      </c>
    </row>
    <row r="489" spans="1:6" s="11" customFormat="1" ht="36" customHeight="1" outlineLevel="1">
      <c r="A489" s="12" t="s">
        <v>1049</v>
      </c>
      <c r="B489" s="86" t="s">
        <v>1126</v>
      </c>
      <c r="C489" s="13" t="s">
        <v>82</v>
      </c>
      <c r="D489" s="60" t="s">
        <v>69</v>
      </c>
      <c r="E489" s="44">
        <v>86.68052279176892</v>
      </c>
      <c r="F489" s="119" t="e">
        <f>E489/#REF!</f>
        <v>#REF!</v>
      </c>
    </row>
    <row r="490" spans="1:6" s="11" customFormat="1" ht="31.5" customHeight="1" outlineLevel="1">
      <c r="A490" s="12" t="s">
        <v>1050</v>
      </c>
      <c r="B490" s="86" t="s">
        <v>1127</v>
      </c>
      <c r="C490" s="13" t="s">
        <v>82</v>
      </c>
      <c r="D490" s="60" t="s">
        <v>69</v>
      </c>
      <c r="E490" s="44">
        <v>107.70640710492496</v>
      </c>
      <c r="F490" s="119" t="e">
        <f>E490/#REF!</f>
        <v>#REF!</v>
      </c>
    </row>
    <row r="491" spans="1:6" s="11" customFormat="1" ht="34.5" customHeight="1" outlineLevel="1">
      <c r="A491" s="12" t="s">
        <v>1052</v>
      </c>
      <c r="B491" s="86" t="s">
        <v>1128</v>
      </c>
      <c r="C491" s="13" t="s">
        <v>82</v>
      </c>
      <c r="D491" s="60" t="s">
        <v>69</v>
      </c>
      <c r="E491" s="44">
        <v>86.68052279176892</v>
      </c>
      <c r="F491" s="119" t="e">
        <f>E491/#REF!</f>
        <v>#REF!</v>
      </c>
    </row>
    <row r="492" spans="1:6" s="11" customFormat="1" ht="36" customHeight="1" outlineLevel="1">
      <c r="A492" s="12" t="s">
        <v>1054</v>
      </c>
      <c r="B492" s="86" t="s">
        <v>1051</v>
      </c>
      <c r="C492" s="13" t="s">
        <v>82</v>
      </c>
      <c r="D492" s="60" t="s">
        <v>69</v>
      </c>
      <c r="E492" s="44">
        <v>176.00803112268233</v>
      </c>
      <c r="F492" s="119" t="e">
        <f>E492/#REF!</f>
        <v>#REF!</v>
      </c>
    </row>
    <row r="493" spans="1:6" s="11" customFormat="1" ht="15.75" outlineLevel="1">
      <c r="A493" s="12" t="s">
        <v>1144</v>
      </c>
      <c r="B493" s="28" t="s">
        <v>1053</v>
      </c>
      <c r="C493" s="13" t="s">
        <v>82</v>
      </c>
      <c r="D493" s="60" t="s">
        <v>69</v>
      </c>
      <c r="E493" s="44">
        <v>262.6985539144512</v>
      </c>
      <c r="F493" s="119" t="e">
        <f>E493/#REF!</f>
        <v>#REF!</v>
      </c>
    </row>
    <row r="494" spans="1:6" s="11" customFormat="1" ht="15.75" outlineLevel="1">
      <c r="A494" s="12" t="s">
        <v>1145</v>
      </c>
      <c r="B494" s="28" t="s">
        <v>1055</v>
      </c>
      <c r="C494" s="13" t="s">
        <v>82</v>
      </c>
      <c r="D494" s="60" t="s">
        <v>69</v>
      </c>
      <c r="E494" s="44">
        <v>262.6985539144512</v>
      </c>
      <c r="F494" s="119" t="e">
        <f>E494/#REF!</f>
        <v>#REF!</v>
      </c>
    </row>
    <row r="495" spans="1:6" s="8" customFormat="1" ht="21" customHeight="1">
      <c r="A495" s="153" t="s">
        <v>711</v>
      </c>
      <c r="B495" s="154"/>
      <c r="C495" s="154"/>
      <c r="D495" s="154"/>
      <c r="E495" s="46"/>
      <c r="F495" s="119"/>
    </row>
    <row r="496" spans="1:9" s="8" customFormat="1" ht="20.25" customHeight="1">
      <c r="A496" s="145" t="s">
        <v>976</v>
      </c>
      <c r="B496" s="145"/>
      <c r="C496" s="145"/>
      <c r="D496" s="145"/>
      <c r="E496" s="46"/>
      <c r="F496" s="119"/>
      <c r="H496" s="103"/>
      <c r="I496" s="104"/>
    </row>
    <row r="497" spans="1:8" s="11" customFormat="1" ht="15.75">
      <c r="A497" s="12" t="s">
        <v>712</v>
      </c>
      <c r="B497" s="23" t="s">
        <v>408</v>
      </c>
      <c r="C497" s="13" t="s">
        <v>93</v>
      </c>
      <c r="D497" s="60" t="s">
        <v>94</v>
      </c>
      <c r="E497" s="44">
        <v>710.61274842912</v>
      </c>
      <c r="F497" s="119" t="e">
        <f>E497/#REF!</f>
        <v>#REF!</v>
      </c>
      <c r="H497" s="109" t="e">
        <f>SUM(F497:F516)/20</f>
        <v>#REF!</v>
      </c>
    </row>
    <row r="498" spans="1:6" s="11" customFormat="1" ht="15.75">
      <c r="A498" s="12" t="s">
        <v>713</v>
      </c>
      <c r="B498" s="23" t="s">
        <v>409</v>
      </c>
      <c r="C498" s="13" t="s">
        <v>93</v>
      </c>
      <c r="D498" s="60" t="s">
        <v>94</v>
      </c>
      <c r="E498" s="44">
        <v>1078.264116159992</v>
      </c>
      <c r="F498" s="119" t="e">
        <f>E498/#REF!</f>
        <v>#REF!</v>
      </c>
    </row>
    <row r="499" spans="1:6" s="11" customFormat="1" ht="15.75">
      <c r="A499" s="12" t="s">
        <v>714</v>
      </c>
      <c r="B499" s="23" t="s">
        <v>410</v>
      </c>
      <c r="C499" s="13" t="s">
        <v>93</v>
      </c>
      <c r="D499" s="60" t="s">
        <v>94</v>
      </c>
      <c r="E499" s="44">
        <v>775.588368432645</v>
      </c>
      <c r="F499" s="119" t="e">
        <f>E499/#REF!</f>
        <v>#REF!</v>
      </c>
    </row>
    <row r="500" spans="1:6" s="11" customFormat="1" ht="15.75">
      <c r="A500" s="12" t="s">
        <v>715</v>
      </c>
      <c r="B500" s="23" t="s">
        <v>411</v>
      </c>
      <c r="C500" s="13" t="s">
        <v>93</v>
      </c>
      <c r="D500" s="60" t="s">
        <v>94</v>
      </c>
      <c r="E500" s="44">
        <v>1134.406097152145</v>
      </c>
      <c r="F500" s="119" t="e">
        <f>E500/#REF!</f>
        <v>#REF!</v>
      </c>
    </row>
    <row r="501" spans="1:6" s="11" customFormat="1" ht="15.75">
      <c r="A501" s="12" t="s">
        <v>716</v>
      </c>
      <c r="B501" s="23" t="s">
        <v>412</v>
      </c>
      <c r="C501" s="13" t="s">
        <v>93</v>
      </c>
      <c r="D501" s="60" t="s">
        <v>94</v>
      </c>
      <c r="E501" s="44">
        <v>1402.9660253483935</v>
      </c>
      <c r="F501" s="119" t="e">
        <f>E501/#REF!</f>
        <v>#REF!</v>
      </c>
    </row>
    <row r="502" spans="1:6" s="11" customFormat="1" ht="15.75">
      <c r="A502" s="12" t="s">
        <v>717</v>
      </c>
      <c r="B502" s="23" t="s">
        <v>413</v>
      </c>
      <c r="C502" s="13" t="s">
        <v>93</v>
      </c>
      <c r="D502" s="60" t="s">
        <v>95</v>
      </c>
      <c r="E502" s="44">
        <v>970.2265425626564</v>
      </c>
      <c r="F502" s="119" t="e">
        <f>E502/#REF!</f>
        <v>#REF!</v>
      </c>
    </row>
    <row r="503" spans="1:6" s="11" customFormat="1" ht="15.75">
      <c r="A503" s="12" t="s">
        <v>718</v>
      </c>
      <c r="B503" s="23" t="s">
        <v>414</v>
      </c>
      <c r="C503" s="13" t="s">
        <v>93</v>
      </c>
      <c r="D503" s="60" t="s">
        <v>94</v>
      </c>
      <c r="E503" s="44">
        <v>1476.096801694216</v>
      </c>
      <c r="F503" s="119" t="e">
        <f>E503/#REF!</f>
        <v>#REF!</v>
      </c>
    </row>
    <row r="504" spans="1:6" s="11" customFormat="1" ht="15.75">
      <c r="A504" s="12" t="s">
        <v>719</v>
      </c>
      <c r="B504" s="23" t="s">
        <v>415</v>
      </c>
      <c r="C504" s="13" t="s">
        <v>93</v>
      </c>
      <c r="D504" s="60" t="s">
        <v>94</v>
      </c>
      <c r="E504" s="44">
        <v>720.9334813785758</v>
      </c>
      <c r="F504" s="119" t="e">
        <f>E504/#REF!</f>
        <v>#REF!</v>
      </c>
    </row>
    <row r="505" spans="1:6" s="11" customFormat="1" ht="18" customHeight="1">
      <c r="A505" s="12" t="s">
        <v>720</v>
      </c>
      <c r="B505" s="17" t="s">
        <v>96</v>
      </c>
      <c r="C505" s="13" t="s">
        <v>93</v>
      </c>
      <c r="D505" s="60" t="s">
        <v>94</v>
      </c>
      <c r="E505" s="44">
        <v>1029.8433513574882</v>
      </c>
      <c r="F505" s="119" t="e">
        <f>E505/#REF!</f>
        <v>#REF!</v>
      </c>
    </row>
    <row r="506" spans="1:6" s="11" customFormat="1" ht="15.75">
      <c r="A506" s="12" t="s">
        <v>721</v>
      </c>
      <c r="B506" s="23" t="s">
        <v>97</v>
      </c>
      <c r="C506" s="13" t="s">
        <v>93</v>
      </c>
      <c r="D506" s="60" t="s">
        <v>94</v>
      </c>
      <c r="E506" s="44">
        <v>1053.5775409131202</v>
      </c>
      <c r="F506" s="119" t="e">
        <f>E506/#REF!</f>
        <v>#REF!</v>
      </c>
    </row>
    <row r="507" spans="1:6" s="11" customFormat="1" ht="27.75" customHeight="1">
      <c r="A507" s="12" t="s">
        <v>722</v>
      </c>
      <c r="B507" s="23" t="s">
        <v>98</v>
      </c>
      <c r="C507" s="13" t="s">
        <v>93</v>
      </c>
      <c r="D507" s="60" t="s">
        <v>99</v>
      </c>
      <c r="E507" s="44">
        <v>757.2097397135251</v>
      </c>
      <c r="F507" s="119" t="e">
        <f>E507/#REF!</f>
        <v>#REF!</v>
      </c>
    </row>
    <row r="508" spans="1:6" s="11" customFormat="1" ht="24.75" customHeight="1">
      <c r="A508" s="12" t="s">
        <v>723</v>
      </c>
      <c r="B508" s="23" t="s">
        <v>78</v>
      </c>
      <c r="C508" s="13" t="s">
        <v>93</v>
      </c>
      <c r="D508" s="60" t="s">
        <v>79</v>
      </c>
      <c r="E508" s="44">
        <v>1214.52919995212</v>
      </c>
      <c r="F508" s="119" t="e">
        <f>E508/#REF!</f>
        <v>#REF!</v>
      </c>
    </row>
    <row r="509" spans="1:6" s="11" customFormat="1" ht="15.75">
      <c r="A509" s="12" t="s">
        <v>923</v>
      </c>
      <c r="B509" s="23" t="s">
        <v>926</v>
      </c>
      <c r="C509" s="13" t="s">
        <v>93</v>
      </c>
      <c r="D509" s="60" t="s">
        <v>94</v>
      </c>
      <c r="E509" s="44">
        <v>388.18085998489653</v>
      </c>
      <c r="F509" s="119" t="e">
        <f>E509/#REF!</f>
        <v>#REF!</v>
      </c>
    </row>
    <row r="510" spans="1:6" s="11" customFormat="1" ht="15.75">
      <c r="A510" s="12" t="s">
        <v>924</v>
      </c>
      <c r="B510" s="23" t="s">
        <v>927</v>
      </c>
      <c r="C510" s="13" t="s">
        <v>93</v>
      </c>
      <c r="D510" s="60" t="s">
        <v>94</v>
      </c>
      <c r="E510" s="44">
        <v>304.981118894592</v>
      </c>
      <c r="F510" s="119" t="e">
        <f>E510/#REF!</f>
        <v>#REF!</v>
      </c>
    </row>
    <row r="511" spans="1:6" s="11" customFormat="1" ht="15.75">
      <c r="A511" s="12" t="s">
        <v>925</v>
      </c>
      <c r="B511" s="23" t="s">
        <v>928</v>
      </c>
      <c r="C511" s="13" t="s">
        <v>93</v>
      </c>
      <c r="D511" s="60" t="s">
        <v>94</v>
      </c>
      <c r="E511" s="44">
        <v>396.196223981255</v>
      </c>
      <c r="F511" s="119" t="e">
        <f>E511/#REF!</f>
        <v>#REF!</v>
      </c>
    </row>
    <row r="512" spans="1:6" s="11" customFormat="1" ht="15.75">
      <c r="A512" s="12" t="s">
        <v>929</v>
      </c>
      <c r="B512" s="23" t="s">
        <v>939</v>
      </c>
      <c r="C512" s="13" t="s">
        <v>93</v>
      </c>
      <c r="D512" s="60" t="s">
        <v>940</v>
      </c>
      <c r="E512" s="44">
        <v>802.57019476976</v>
      </c>
      <c r="F512" s="119" t="e">
        <f>E512/#REF!</f>
        <v>#REF!</v>
      </c>
    </row>
    <row r="513" spans="1:6" s="11" customFormat="1" ht="15.75">
      <c r="A513" s="28" t="s">
        <v>985</v>
      </c>
      <c r="B513" s="23" t="s">
        <v>986</v>
      </c>
      <c r="C513" s="24" t="s">
        <v>93</v>
      </c>
      <c r="D513" s="60" t="s">
        <v>987</v>
      </c>
      <c r="E513" s="44">
        <v>1085.9095674712962</v>
      </c>
      <c r="F513" s="119" t="e">
        <f>E513/#REF!</f>
        <v>#REF!</v>
      </c>
    </row>
    <row r="514" spans="1:6" s="11" customFormat="1" ht="15.75">
      <c r="A514" s="28" t="s">
        <v>1166</v>
      </c>
      <c r="B514" s="57" t="s">
        <v>1169</v>
      </c>
      <c r="C514" s="115" t="s">
        <v>93</v>
      </c>
      <c r="D514" s="92" t="s">
        <v>987</v>
      </c>
      <c r="E514" s="44">
        <v>978.83842423616</v>
      </c>
      <c r="F514" s="119" t="e">
        <f>E514/#REF!</f>
        <v>#REF!</v>
      </c>
    </row>
    <row r="515" spans="1:6" s="11" customFormat="1" ht="15.75">
      <c r="A515" s="28" t="s">
        <v>1167</v>
      </c>
      <c r="B515" s="57" t="s">
        <v>1170</v>
      </c>
      <c r="C515" s="115" t="s">
        <v>93</v>
      </c>
      <c r="D515" s="92" t="s">
        <v>987</v>
      </c>
      <c r="E515" s="44">
        <v>1081.3442994144</v>
      </c>
      <c r="F515" s="119" t="e">
        <f>E515/#REF!</f>
        <v>#REF!</v>
      </c>
    </row>
    <row r="516" spans="1:6" s="11" customFormat="1" ht="15.75">
      <c r="A516" s="28" t="s">
        <v>1168</v>
      </c>
      <c r="B516" s="57" t="s">
        <v>1171</v>
      </c>
      <c r="C516" s="115" t="s">
        <v>93</v>
      </c>
      <c r="D516" s="92" t="s">
        <v>987</v>
      </c>
      <c r="E516" s="44">
        <v>1044.516762161612</v>
      </c>
      <c r="F516" s="119" t="e">
        <f>E516/#REF!</f>
        <v>#REF!</v>
      </c>
    </row>
    <row r="517" spans="1:9" s="8" customFormat="1" ht="18.75">
      <c r="A517" s="155" t="s">
        <v>977</v>
      </c>
      <c r="B517" s="155"/>
      <c r="C517" s="155"/>
      <c r="D517" s="155"/>
      <c r="E517" s="46"/>
      <c r="F517" s="119"/>
      <c r="H517" s="105"/>
      <c r="I517" s="104"/>
    </row>
    <row r="518" spans="1:8" s="11" customFormat="1" ht="15.75">
      <c r="A518" s="12" t="s">
        <v>724</v>
      </c>
      <c r="B518" s="41" t="s">
        <v>273</v>
      </c>
      <c r="C518" s="13" t="s">
        <v>82</v>
      </c>
      <c r="D518" s="65" t="s">
        <v>312</v>
      </c>
      <c r="E518" s="44">
        <v>48.09852243861282</v>
      </c>
      <c r="F518" s="119" t="e">
        <f>E518/#REF!</f>
        <v>#REF!</v>
      </c>
      <c r="H518" s="109" t="e">
        <f>SUM(F518:F557)/40</f>
        <v>#REF!</v>
      </c>
    </row>
    <row r="519" spans="1:6" s="11" customFormat="1" ht="15.75">
      <c r="A519" s="12" t="s">
        <v>725</v>
      </c>
      <c r="B519" s="41" t="s">
        <v>274</v>
      </c>
      <c r="C519" s="13" t="s">
        <v>82</v>
      </c>
      <c r="D519" s="65" t="s">
        <v>312</v>
      </c>
      <c r="E519" s="44">
        <v>36.6896894643819</v>
      </c>
      <c r="F519" s="119" t="e">
        <f>E519/#REF!</f>
        <v>#REF!</v>
      </c>
    </row>
    <row r="520" spans="1:6" s="11" customFormat="1" ht="15.75">
      <c r="A520" s="12" t="s">
        <v>726</v>
      </c>
      <c r="B520" s="41" t="s">
        <v>275</v>
      </c>
      <c r="C520" s="13" t="s">
        <v>82</v>
      </c>
      <c r="D520" s="65" t="s">
        <v>320</v>
      </c>
      <c r="E520" s="44">
        <v>23.615753018950798</v>
      </c>
      <c r="F520" s="119" t="e">
        <f>E520/#REF!</f>
        <v>#REF!</v>
      </c>
    </row>
    <row r="521" spans="1:6" s="11" customFormat="1" ht="15.75">
      <c r="A521" s="12" t="s">
        <v>727</v>
      </c>
      <c r="B521" s="41" t="s">
        <v>276</v>
      </c>
      <c r="C521" s="13" t="s">
        <v>82</v>
      </c>
      <c r="D521" s="65" t="s">
        <v>320</v>
      </c>
      <c r="E521" s="44">
        <v>112.79154796275725</v>
      </c>
      <c r="F521" s="119" t="e">
        <f>E521/#REF!</f>
        <v>#REF!</v>
      </c>
    </row>
    <row r="522" spans="1:6" s="11" customFormat="1" ht="15.75">
      <c r="A522" s="12" t="s">
        <v>728</v>
      </c>
      <c r="B522" s="41" t="s">
        <v>277</v>
      </c>
      <c r="C522" s="13" t="s">
        <v>82</v>
      </c>
      <c r="D522" s="65" t="s">
        <v>320</v>
      </c>
      <c r="E522" s="44">
        <v>17.990987650425</v>
      </c>
      <c r="F522" s="119" t="e">
        <f>E522/#REF!</f>
        <v>#REF!</v>
      </c>
    </row>
    <row r="523" spans="1:6" s="11" customFormat="1" ht="15.75">
      <c r="A523" s="12" t="s">
        <v>729</v>
      </c>
      <c r="B523" s="41" t="s">
        <v>278</v>
      </c>
      <c r="C523" s="13" t="s">
        <v>82</v>
      </c>
      <c r="D523" s="65" t="s">
        <v>320</v>
      </c>
      <c r="E523" s="44">
        <v>19.249600416442</v>
      </c>
      <c r="F523" s="119" t="e">
        <f>E523/#REF!</f>
        <v>#REF!</v>
      </c>
    </row>
    <row r="524" spans="1:6" s="11" customFormat="1" ht="15.75">
      <c r="A524" s="12" t="s">
        <v>730</v>
      </c>
      <c r="B524" s="41" t="s">
        <v>279</v>
      </c>
      <c r="C524" s="13" t="s">
        <v>82</v>
      </c>
      <c r="D524" s="65" t="s">
        <v>320</v>
      </c>
      <c r="E524" s="44">
        <v>21.2301395494505</v>
      </c>
      <c r="F524" s="119" t="e">
        <f>E524/#REF!</f>
        <v>#REF!</v>
      </c>
    </row>
    <row r="525" spans="1:6" s="11" customFormat="1" ht="38.25">
      <c r="A525" s="12" t="s">
        <v>731</v>
      </c>
      <c r="B525" s="41" t="s">
        <v>280</v>
      </c>
      <c r="C525" s="13" t="s">
        <v>82</v>
      </c>
      <c r="D525" s="15" t="s">
        <v>317</v>
      </c>
      <c r="E525" s="44">
        <v>1788.53</v>
      </c>
      <c r="F525" s="119" t="e">
        <f>E525/#REF!</f>
        <v>#REF!</v>
      </c>
    </row>
    <row r="526" spans="1:6" s="11" customFormat="1" ht="15.75">
      <c r="A526" s="12" t="s">
        <v>732</v>
      </c>
      <c r="B526" s="41" t="s">
        <v>281</v>
      </c>
      <c r="C526" s="13" t="s">
        <v>82</v>
      </c>
      <c r="D526" s="65" t="s">
        <v>319</v>
      </c>
      <c r="E526" s="44">
        <v>3775.9617423952473</v>
      </c>
      <c r="F526" s="119" t="e">
        <f>E526/#REF!</f>
        <v>#REF!</v>
      </c>
    </row>
    <row r="527" spans="1:6" s="11" customFormat="1" ht="15.75">
      <c r="A527" s="12" t="s">
        <v>733</v>
      </c>
      <c r="B527" s="41" t="s">
        <v>282</v>
      </c>
      <c r="C527" s="13" t="s">
        <v>82</v>
      </c>
      <c r="D527" s="65" t="s">
        <v>319</v>
      </c>
      <c r="E527" s="44">
        <v>1095.1617161454913</v>
      </c>
      <c r="F527" s="119" t="e">
        <f>E527/#REF!</f>
        <v>#REF!</v>
      </c>
    </row>
    <row r="528" spans="1:6" s="11" customFormat="1" ht="15.75">
      <c r="A528" s="12" t="s">
        <v>734</v>
      </c>
      <c r="B528" s="41" t="s">
        <v>283</v>
      </c>
      <c r="C528" s="13" t="s">
        <v>82</v>
      </c>
      <c r="D528" s="65" t="s">
        <v>322</v>
      </c>
      <c r="E528" s="44">
        <v>384.6276323139306</v>
      </c>
      <c r="F528" s="119" t="e">
        <f>E528/#REF!</f>
        <v>#REF!</v>
      </c>
    </row>
    <row r="529" spans="1:6" s="11" customFormat="1" ht="15.75">
      <c r="A529" s="12" t="s">
        <v>735</v>
      </c>
      <c r="B529" s="41" t="s">
        <v>284</v>
      </c>
      <c r="C529" s="13" t="s">
        <v>82</v>
      </c>
      <c r="D529" s="65" t="s">
        <v>322</v>
      </c>
      <c r="E529" s="44">
        <v>160.3978068949811</v>
      </c>
      <c r="F529" s="119" t="e">
        <f>E529/#REF!</f>
        <v>#REF!</v>
      </c>
    </row>
    <row r="530" spans="1:6" s="11" customFormat="1" ht="15.75">
      <c r="A530" s="12" t="s">
        <v>736</v>
      </c>
      <c r="B530" s="41" t="s">
        <v>285</v>
      </c>
      <c r="C530" s="13" t="s">
        <v>82</v>
      </c>
      <c r="D530" s="60" t="s">
        <v>312</v>
      </c>
      <c r="E530" s="44">
        <v>30.299345896923725</v>
      </c>
      <c r="F530" s="119" t="e">
        <f>E530/#REF!</f>
        <v>#REF!</v>
      </c>
    </row>
    <row r="531" spans="1:6" s="11" customFormat="1" ht="15.75">
      <c r="A531" s="12" t="s">
        <v>737</v>
      </c>
      <c r="B531" s="41" t="s">
        <v>286</v>
      </c>
      <c r="C531" s="13" t="s">
        <v>82</v>
      </c>
      <c r="D531" s="65" t="s">
        <v>320</v>
      </c>
      <c r="E531" s="44">
        <v>47.306987922816</v>
      </c>
      <c r="F531" s="119" t="e">
        <f>E531/#REF!</f>
        <v>#REF!</v>
      </c>
    </row>
    <row r="532" spans="1:6" s="11" customFormat="1" ht="15.75">
      <c r="A532" s="12" t="s">
        <v>738</v>
      </c>
      <c r="B532" s="41" t="s">
        <v>287</v>
      </c>
      <c r="C532" s="13" t="s">
        <v>82</v>
      </c>
      <c r="D532" s="65" t="s">
        <v>312</v>
      </c>
      <c r="E532" s="44">
        <v>73.12845105870402</v>
      </c>
      <c r="F532" s="119" t="e">
        <f>E532/#REF!</f>
        <v>#REF!</v>
      </c>
    </row>
    <row r="533" spans="1:6" s="11" customFormat="1" ht="15.75">
      <c r="A533" s="12" t="s">
        <v>739</v>
      </c>
      <c r="B533" s="41" t="s">
        <v>288</v>
      </c>
      <c r="C533" s="13" t="s">
        <v>82</v>
      </c>
      <c r="D533" s="65" t="s">
        <v>312</v>
      </c>
      <c r="E533" s="44">
        <v>72.38567105870399</v>
      </c>
      <c r="F533" s="119" t="e">
        <f>E533/#REF!</f>
        <v>#REF!</v>
      </c>
    </row>
    <row r="534" spans="1:6" s="11" customFormat="1" ht="15.75">
      <c r="A534" s="12" t="s">
        <v>740</v>
      </c>
      <c r="B534" s="41" t="s">
        <v>289</v>
      </c>
      <c r="C534" s="13" t="s">
        <v>82</v>
      </c>
      <c r="D534" s="65" t="s">
        <v>312</v>
      </c>
      <c r="E534" s="44">
        <v>65.2922716734054</v>
      </c>
      <c r="F534" s="119" t="e">
        <f>E534/#REF!</f>
        <v>#REF!</v>
      </c>
    </row>
    <row r="535" spans="1:6" s="11" customFormat="1" ht="25.5">
      <c r="A535" s="12" t="s">
        <v>741</v>
      </c>
      <c r="B535" s="41" t="s">
        <v>290</v>
      </c>
      <c r="C535" s="13" t="s">
        <v>82</v>
      </c>
      <c r="D535" s="15" t="s">
        <v>315</v>
      </c>
      <c r="E535" s="44">
        <v>183.39538687432065</v>
      </c>
      <c r="F535" s="119" t="e">
        <f>E535/#REF!</f>
        <v>#REF!</v>
      </c>
    </row>
    <row r="536" spans="1:6" s="11" customFormat="1" ht="15.75">
      <c r="A536" s="12" t="s">
        <v>742</v>
      </c>
      <c r="B536" s="41" t="s">
        <v>291</v>
      </c>
      <c r="C536" s="13" t="s">
        <v>82</v>
      </c>
      <c r="D536" s="65" t="s">
        <v>326</v>
      </c>
      <c r="E536" s="44">
        <v>5.828494550687999</v>
      </c>
      <c r="F536" s="119" t="e">
        <f>E536/#REF!</f>
        <v>#REF!</v>
      </c>
    </row>
    <row r="537" spans="1:6" s="11" customFormat="1" ht="15.75">
      <c r="A537" s="12" t="s">
        <v>743</v>
      </c>
      <c r="B537" s="41" t="s">
        <v>292</v>
      </c>
      <c r="C537" s="13" t="s">
        <v>82</v>
      </c>
      <c r="D537" s="65" t="s">
        <v>323</v>
      </c>
      <c r="E537" s="44">
        <v>73.414486729836</v>
      </c>
      <c r="F537" s="119" t="e">
        <f>E537/#REF!</f>
        <v>#REF!</v>
      </c>
    </row>
    <row r="538" spans="1:6" s="11" customFormat="1" ht="15.75">
      <c r="A538" s="12" t="s">
        <v>744</v>
      </c>
      <c r="B538" s="41" t="s">
        <v>293</v>
      </c>
      <c r="C538" s="13" t="s">
        <v>82</v>
      </c>
      <c r="D538" s="65" t="s">
        <v>325</v>
      </c>
      <c r="E538" s="44">
        <v>236.92555302327222</v>
      </c>
      <c r="F538" s="119" t="e">
        <f>E538/#REF!</f>
        <v>#REF!</v>
      </c>
    </row>
    <row r="539" spans="1:6" s="11" customFormat="1" ht="42.75" customHeight="1">
      <c r="A539" s="12" t="s">
        <v>745</v>
      </c>
      <c r="B539" s="41" t="s">
        <v>294</v>
      </c>
      <c r="C539" s="13" t="s">
        <v>82</v>
      </c>
      <c r="D539" s="60" t="s">
        <v>324</v>
      </c>
      <c r="E539" s="44">
        <v>93.47720190657921</v>
      </c>
      <c r="F539" s="119" t="e">
        <f>E539/#REF!</f>
        <v>#REF!</v>
      </c>
    </row>
    <row r="540" spans="1:6" s="11" customFormat="1" ht="39" customHeight="1">
      <c r="A540" s="12" t="s">
        <v>746</v>
      </c>
      <c r="B540" s="41" t="s">
        <v>295</v>
      </c>
      <c r="C540" s="13" t="s">
        <v>82</v>
      </c>
      <c r="D540" s="66" t="s">
        <v>316</v>
      </c>
      <c r="E540" s="44">
        <v>669.9533258086</v>
      </c>
      <c r="F540" s="119" t="e">
        <f>E540/#REF!</f>
        <v>#REF!</v>
      </c>
    </row>
    <row r="541" spans="1:6" s="11" customFormat="1" ht="15.75">
      <c r="A541" s="12" t="s">
        <v>747</v>
      </c>
      <c r="B541" s="41" t="s">
        <v>296</v>
      </c>
      <c r="C541" s="13" t="s">
        <v>82</v>
      </c>
      <c r="D541" s="65" t="s">
        <v>323</v>
      </c>
      <c r="E541" s="44">
        <v>166.851832977549</v>
      </c>
      <c r="F541" s="119" t="e">
        <f>E541/#REF!</f>
        <v>#REF!</v>
      </c>
    </row>
    <row r="542" spans="1:6" s="11" customFormat="1" ht="15.75">
      <c r="A542" s="12" t="s">
        <v>748</v>
      </c>
      <c r="B542" s="41" t="s">
        <v>297</v>
      </c>
      <c r="C542" s="13" t="s">
        <v>82</v>
      </c>
      <c r="D542" s="65" t="s">
        <v>323</v>
      </c>
      <c r="E542" s="44">
        <v>425.99386193245374</v>
      </c>
      <c r="F542" s="119" t="e">
        <f>E542/#REF!</f>
        <v>#REF!</v>
      </c>
    </row>
    <row r="543" spans="1:6" s="11" customFormat="1" ht="15.75">
      <c r="A543" s="12" t="s">
        <v>749</v>
      </c>
      <c r="B543" s="41" t="s">
        <v>298</v>
      </c>
      <c r="C543" s="13" t="s">
        <v>82</v>
      </c>
      <c r="D543" s="65" t="s">
        <v>321</v>
      </c>
      <c r="E543" s="44">
        <v>450.0686860204237</v>
      </c>
      <c r="F543" s="119" t="e">
        <f>E543/#REF!</f>
        <v>#REF!</v>
      </c>
    </row>
    <row r="544" spans="1:6" s="11" customFormat="1" ht="15.75">
      <c r="A544" s="12" t="s">
        <v>750</v>
      </c>
      <c r="B544" s="41" t="s">
        <v>299</v>
      </c>
      <c r="C544" s="13" t="s">
        <v>82</v>
      </c>
      <c r="D544" s="65" t="s">
        <v>321</v>
      </c>
      <c r="E544" s="44">
        <v>436.2809349228131</v>
      </c>
      <c r="F544" s="119" t="e">
        <f>E544/#REF!</f>
        <v>#REF!</v>
      </c>
    </row>
    <row r="545" spans="1:6" s="11" customFormat="1" ht="15.75">
      <c r="A545" s="12" t="s">
        <v>751</v>
      </c>
      <c r="B545" s="41" t="s">
        <v>300</v>
      </c>
      <c r="C545" s="13" t="s">
        <v>82</v>
      </c>
      <c r="D545" s="65" t="s">
        <v>320</v>
      </c>
      <c r="E545" s="44">
        <v>128.31753660422942</v>
      </c>
      <c r="F545" s="119" t="e">
        <f>E545/#REF!</f>
        <v>#REF!</v>
      </c>
    </row>
    <row r="546" spans="1:6" s="11" customFormat="1" ht="15.75">
      <c r="A546" s="12" t="s">
        <v>752</v>
      </c>
      <c r="B546" s="41" t="s">
        <v>301</v>
      </c>
      <c r="C546" s="13" t="s">
        <v>82</v>
      </c>
      <c r="D546" s="65" t="s">
        <v>320</v>
      </c>
      <c r="E546" s="44">
        <v>177.01505686303892</v>
      </c>
      <c r="F546" s="119" t="e">
        <f>E546/#REF!</f>
        <v>#REF!</v>
      </c>
    </row>
    <row r="547" spans="1:6" s="11" customFormat="1" ht="15.75">
      <c r="A547" s="12" t="s">
        <v>753</v>
      </c>
      <c r="B547" s="41" t="s">
        <v>302</v>
      </c>
      <c r="C547" s="13" t="s">
        <v>82</v>
      </c>
      <c r="D547" s="65" t="s">
        <v>320</v>
      </c>
      <c r="E547" s="44">
        <v>111.45228809826598</v>
      </c>
      <c r="F547" s="119" t="e">
        <f>E547/#REF!</f>
        <v>#REF!</v>
      </c>
    </row>
    <row r="548" spans="1:6" s="11" customFormat="1" ht="15.75">
      <c r="A548" s="12" t="s">
        <v>754</v>
      </c>
      <c r="B548" s="41" t="s">
        <v>303</v>
      </c>
      <c r="C548" s="13" t="s">
        <v>82</v>
      </c>
      <c r="D548" s="65" t="s">
        <v>320</v>
      </c>
      <c r="E548" s="44">
        <v>89.9565335852786</v>
      </c>
      <c r="F548" s="119" t="e">
        <f>E548/#REF!</f>
        <v>#REF!</v>
      </c>
    </row>
    <row r="549" spans="1:6" s="11" customFormat="1" ht="15.75">
      <c r="A549" s="12" t="s">
        <v>755</v>
      </c>
      <c r="B549" s="41" t="s">
        <v>304</v>
      </c>
      <c r="C549" s="13" t="s">
        <v>82</v>
      </c>
      <c r="D549" s="65" t="s">
        <v>320</v>
      </c>
      <c r="E549" s="44">
        <v>49.158813312288004</v>
      </c>
      <c r="F549" s="119" t="e">
        <f>E549/#REF!</f>
        <v>#REF!</v>
      </c>
    </row>
    <row r="550" spans="1:6" s="11" customFormat="1" ht="15.75">
      <c r="A550" s="12" t="s">
        <v>756</v>
      </c>
      <c r="B550" s="41" t="s">
        <v>305</v>
      </c>
      <c r="C550" s="13" t="s">
        <v>82</v>
      </c>
      <c r="D550" s="65" t="s">
        <v>321</v>
      </c>
      <c r="E550" s="44">
        <v>104.39770185752758</v>
      </c>
      <c r="F550" s="119" t="e">
        <f>E550/#REF!</f>
        <v>#REF!</v>
      </c>
    </row>
    <row r="551" spans="1:6" s="11" customFormat="1" ht="15.75">
      <c r="A551" s="12" t="s">
        <v>757</v>
      </c>
      <c r="B551" s="41" t="s">
        <v>306</v>
      </c>
      <c r="C551" s="13" t="s">
        <v>82</v>
      </c>
      <c r="D551" s="65" t="s">
        <v>320</v>
      </c>
      <c r="E551" s="44">
        <v>33.094003571936</v>
      </c>
      <c r="F551" s="119" t="e">
        <f>E551/#REF!</f>
        <v>#REF!</v>
      </c>
    </row>
    <row r="552" spans="1:6" s="11" customFormat="1" ht="15.75">
      <c r="A552" s="12" t="s">
        <v>758</v>
      </c>
      <c r="B552" s="41" t="s">
        <v>307</v>
      </c>
      <c r="C552" s="13" t="s">
        <v>82</v>
      </c>
      <c r="D552" s="60" t="s">
        <v>312</v>
      </c>
      <c r="E552" s="44">
        <v>92.3566196125313</v>
      </c>
      <c r="F552" s="119" t="e">
        <f>E552/#REF!</f>
        <v>#REF!</v>
      </c>
    </row>
    <row r="553" spans="1:6" s="11" customFormat="1" ht="81.75" customHeight="1">
      <c r="A553" s="12" t="s">
        <v>759</v>
      </c>
      <c r="B553" s="41" t="s">
        <v>308</v>
      </c>
      <c r="C553" s="13" t="s">
        <v>82</v>
      </c>
      <c r="D553" s="15" t="s">
        <v>314</v>
      </c>
      <c r="E553" s="44">
        <v>30403.932683989235</v>
      </c>
      <c r="F553" s="119" t="e">
        <f>E553/#REF!</f>
        <v>#REF!</v>
      </c>
    </row>
    <row r="554" spans="1:6" s="11" customFormat="1" ht="89.25" customHeight="1">
      <c r="A554" s="12" t="s">
        <v>760</v>
      </c>
      <c r="B554" s="41" t="s">
        <v>309</v>
      </c>
      <c r="C554" s="13" t="s">
        <v>82</v>
      </c>
      <c r="D554" s="96" t="s">
        <v>318</v>
      </c>
      <c r="E554" s="44">
        <v>26338.845320223747</v>
      </c>
      <c r="F554" s="119" t="e">
        <f>E554/#REF!</f>
        <v>#REF!</v>
      </c>
    </row>
    <row r="555" spans="1:6" s="11" customFormat="1" ht="60" customHeight="1">
      <c r="A555" s="12" t="s">
        <v>761</v>
      </c>
      <c r="B555" s="41" t="s">
        <v>310</v>
      </c>
      <c r="C555" s="13" t="s">
        <v>82</v>
      </c>
      <c r="D555" s="15" t="s">
        <v>313</v>
      </c>
      <c r="E555" s="44">
        <v>3733.012819827731</v>
      </c>
      <c r="F555" s="119" t="e">
        <f>E555/#REF!</f>
        <v>#REF!</v>
      </c>
    </row>
    <row r="556" spans="1:6" s="11" customFormat="1" ht="15.75">
      <c r="A556" s="12" t="s">
        <v>762</v>
      </c>
      <c r="B556" s="41" t="s">
        <v>311</v>
      </c>
      <c r="C556" s="13" t="s">
        <v>82</v>
      </c>
      <c r="D556" s="65" t="s">
        <v>312</v>
      </c>
      <c r="E556" s="44">
        <v>148.40905348461862</v>
      </c>
      <c r="F556" s="119" t="e">
        <f>E556/#REF!</f>
        <v>#REF!</v>
      </c>
    </row>
    <row r="557" spans="1:6" s="42" customFormat="1" ht="15.75">
      <c r="A557" s="12" t="s">
        <v>763</v>
      </c>
      <c r="B557" s="37" t="s">
        <v>1120</v>
      </c>
      <c r="C557" s="35" t="s">
        <v>82</v>
      </c>
      <c r="D557" s="65" t="s">
        <v>1121</v>
      </c>
      <c r="E557" s="45">
        <v>66.8778607154528</v>
      </c>
      <c r="F557" s="119" t="e">
        <f>E557/#REF!</f>
        <v>#REF!</v>
      </c>
    </row>
    <row r="558" spans="1:10" s="8" customFormat="1" ht="20.25">
      <c r="A558" s="156" t="s">
        <v>978</v>
      </c>
      <c r="B558" s="156"/>
      <c r="C558" s="156"/>
      <c r="D558" s="156"/>
      <c r="E558" s="46"/>
      <c r="F558" s="119"/>
      <c r="H558" s="103"/>
      <c r="I558" s="104"/>
      <c r="J558" s="104"/>
    </row>
    <row r="559" spans="1:6" s="8" customFormat="1" ht="15.75">
      <c r="A559" s="12" t="s">
        <v>764</v>
      </c>
      <c r="B559" s="69" t="s">
        <v>960</v>
      </c>
      <c r="C559" s="10" t="s">
        <v>156</v>
      </c>
      <c r="D559" s="65" t="s">
        <v>350</v>
      </c>
      <c r="E559" s="46">
        <v>3306.671584061171</v>
      </c>
      <c r="F559" s="119" t="e">
        <f>E559/#REF!</f>
        <v>#REF!</v>
      </c>
    </row>
    <row r="560" spans="1:8" s="11" customFormat="1" ht="15.75">
      <c r="A560" s="12"/>
      <c r="B560" s="70" t="s">
        <v>327</v>
      </c>
      <c r="C560" s="9" t="s">
        <v>156</v>
      </c>
      <c r="D560" s="65" t="s">
        <v>350</v>
      </c>
      <c r="E560" s="44">
        <v>80.80820097901201</v>
      </c>
      <c r="F560" s="119" t="e">
        <f>E560/#REF!</f>
        <v>#REF!</v>
      </c>
      <c r="H560" s="109" t="e">
        <f>SUM(F559:F583)/25</f>
        <v>#REF!</v>
      </c>
    </row>
    <row r="561" spans="1:6" s="11" customFormat="1" ht="15.75">
      <c r="A561" s="12"/>
      <c r="B561" s="70" t="s">
        <v>328</v>
      </c>
      <c r="C561" s="9" t="s">
        <v>156</v>
      </c>
      <c r="D561" s="65" t="s">
        <v>350</v>
      </c>
      <c r="E561" s="44">
        <v>25.858624313283837</v>
      </c>
      <c r="F561" s="119" t="e">
        <f>E561/#REF!</f>
        <v>#REF!</v>
      </c>
    </row>
    <row r="562" spans="1:6" s="11" customFormat="1" ht="15.75">
      <c r="A562" s="12"/>
      <c r="B562" s="70" t="s">
        <v>329</v>
      </c>
      <c r="C562" s="9" t="s">
        <v>156</v>
      </c>
      <c r="D562" s="65" t="s">
        <v>350</v>
      </c>
      <c r="E562" s="44">
        <v>106.66682529229584</v>
      </c>
      <c r="F562" s="119" t="e">
        <f>E562/#REF!</f>
        <v>#REF!</v>
      </c>
    </row>
    <row r="563" spans="1:6" s="11" customFormat="1" ht="15.75">
      <c r="A563" s="12"/>
      <c r="B563" s="70" t="s">
        <v>330</v>
      </c>
      <c r="C563" s="9" t="s">
        <v>156</v>
      </c>
      <c r="D563" s="65" t="s">
        <v>350</v>
      </c>
      <c r="E563" s="44">
        <v>161.61640195802403</v>
      </c>
      <c r="F563" s="119" t="e">
        <f>E563/#REF!</f>
        <v>#REF!</v>
      </c>
    </row>
    <row r="564" spans="1:6" s="11" customFormat="1" ht="15.75">
      <c r="A564" s="12"/>
      <c r="B564" s="70" t="s">
        <v>331</v>
      </c>
      <c r="C564" s="9" t="s">
        <v>156</v>
      </c>
      <c r="D564" s="65" t="s">
        <v>350</v>
      </c>
      <c r="E564" s="44">
        <v>54.94957666572817</v>
      </c>
      <c r="F564" s="119" t="e">
        <f>E564/#REF!</f>
        <v>#REF!</v>
      </c>
    </row>
    <row r="565" spans="1:6" s="11" customFormat="1" ht="15.75">
      <c r="A565" s="12"/>
      <c r="B565" s="70" t="s">
        <v>332</v>
      </c>
      <c r="C565" s="9" t="s">
        <v>156</v>
      </c>
      <c r="D565" s="65" t="s">
        <v>350</v>
      </c>
      <c r="E565" s="44">
        <v>349.09142822933194</v>
      </c>
      <c r="F565" s="119" t="e">
        <f>E565/#REF!</f>
        <v>#REF!</v>
      </c>
    </row>
    <row r="566" spans="1:6" s="11" customFormat="1" ht="27.75" customHeight="1">
      <c r="A566" s="12"/>
      <c r="B566" s="70" t="s">
        <v>333</v>
      </c>
      <c r="C566" s="9" t="s">
        <v>156</v>
      </c>
      <c r="D566" s="65" t="s">
        <v>350</v>
      </c>
      <c r="E566" s="44">
        <v>323.23280391604806</v>
      </c>
      <c r="F566" s="119" t="e">
        <f>E566/#REF!</f>
        <v>#REF!</v>
      </c>
    </row>
    <row r="567" spans="1:6" s="11" customFormat="1" ht="28.5" customHeight="1">
      <c r="A567" s="12"/>
      <c r="B567" s="70" t="s">
        <v>334</v>
      </c>
      <c r="C567" s="9" t="s">
        <v>156</v>
      </c>
      <c r="D567" s="65" t="s">
        <v>350</v>
      </c>
      <c r="E567" s="44">
        <v>25.858624313283837</v>
      </c>
      <c r="F567" s="119" t="e">
        <f>E567/#REF!</f>
        <v>#REF!</v>
      </c>
    </row>
    <row r="568" spans="1:6" s="11" customFormat="1" ht="15.75">
      <c r="A568" s="12"/>
      <c r="B568" s="70" t="s">
        <v>335</v>
      </c>
      <c r="C568" s="9" t="s">
        <v>156</v>
      </c>
      <c r="D568" s="65" t="s">
        <v>350</v>
      </c>
      <c r="E568" s="44">
        <v>25.858624313283837</v>
      </c>
      <c r="F568" s="119" t="e">
        <f>E568/#REF!</f>
        <v>#REF!</v>
      </c>
    </row>
    <row r="569" spans="1:6" s="11" customFormat="1" ht="15.75">
      <c r="A569" s="12"/>
      <c r="B569" s="70" t="s">
        <v>336</v>
      </c>
      <c r="C569" s="9" t="s">
        <v>156</v>
      </c>
      <c r="D569" s="65" t="s">
        <v>350</v>
      </c>
      <c r="E569" s="44">
        <v>80.80820097901201</v>
      </c>
      <c r="F569" s="119" t="e">
        <f>E569/#REF!</f>
        <v>#REF!</v>
      </c>
    </row>
    <row r="570" spans="1:6" s="11" customFormat="1" ht="30" customHeight="1">
      <c r="A570" s="12"/>
      <c r="B570" s="70" t="s">
        <v>337</v>
      </c>
      <c r="C570" s="9" t="s">
        <v>156</v>
      </c>
      <c r="D570" s="65" t="s">
        <v>350</v>
      </c>
      <c r="E570" s="44">
        <v>213.33365058459168</v>
      </c>
      <c r="F570" s="119" t="e">
        <f>E570/#REF!</f>
        <v>#REF!</v>
      </c>
    </row>
    <row r="571" spans="1:6" s="11" customFormat="1" ht="30" customHeight="1">
      <c r="A571" s="12"/>
      <c r="B571" s="70" t="s">
        <v>338</v>
      </c>
      <c r="C571" s="9" t="s">
        <v>156</v>
      </c>
      <c r="D571" s="65" t="s">
        <v>350</v>
      </c>
      <c r="E571" s="44">
        <v>135.75777764474017</v>
      </c>
      <c r="F571" s="119" t="e">
        <f>E571/#REF!</f>
        <v>#REF!</v>
      </c>
    </row>
    <row r="572" spans="1:6" s="11" customFormat="1" ht="15.75">
      <c r="A572" s="12"/>
      <c r="B572" s="70" t="s">
        <v>339</v>
      </c>
      <c r="C572" s="9" t="s">
        <v>156</v>
      </c>
      <c r="D572" s="65" t="s">
        <v>350</v>
      </c>
      <c r="E572" s="44">
        <v>484.8492058740719</v>
      </c>
      <c r="F572" s="119" t="e">
        <f>E572/#REF!</f>
        <v>#REF!</v>
      </c>
    </row>
    <row r="573" spans="1:6" s="11" customFormat="1" ht="31.5" customHeight="1">
      <c r="A573" s="12"/>
      <c r="B573" s="70" t="s">
        <v>340</v>
      </c>
      <c r="C573" s="9" t="s">
        <v>156</v>
      </c>
      <c r="D573" s="65" t="s">
        <v>350</v>
      </c>
      <c r="E573" s="44">
        <v>106.66682529229584</v>
      </c>
      <c r="F573" s="119" t="e">
        <f>E573/#REF!</f>
        <v>#REF!</v>
      </c>
    </row>
    <row r="574" spans="1:6" s="11" customFormat="1" ht="15.75">
      <c r="A574" s="12"/>
      <c r="B574" s="70" t="s">
        <v>341</v>
      </c>
      <c r="C574" s="9" t="s">
        <v>156</v>
      </c>
      <c r="D574" s="65" t="s">
        <v>350</v>
      </c>
      <c r="E574" s="44">
        <v>80.80820097901201</v>
      </c>
      <c r="F574" s="119" t="e">
        <f>E574/#REF!</f>
        <v>#REF!</v>
      </c>
    </row>
    <row r="575" spans="1:6" s="11" customFormat="1" ht="18" customHeight="1">
      <c r="A575" s="12"/>
      <c r="B575" s="70" t="s">
        <v>342</v>
      </c>
      <c r="C575" s="9" t="s">
        <v>156</v>
      </c>
      <c r="D575" s="65" t="s">
        <v>350</v>
      </c>
      <c r="E575" s="44">
        <v>80.80820097901201</v>
      </c>
      <c r="F575" s="119" t="e">
        <f>E575/#REF!</f>
        <v>#REF!</v>
      </c>
    </row>
    <row r="576" spans="1:6" s="11" customFormat="1" ht="27" customHeight="1">
      <c r="A576" s="12"/>
      <c r="B576" s="70" t="s">
        <v>343</v>
      </c>
      <c r="C576" s="9" t="s">
        <v>156</v>
      </c>
      <c r="D576" s="65" t="s">
        <v>350</v>
      </c>
      <c r="E576" s="44">
        <v>106.66682529229584</v>
      </c>
      <c r="F576" s="119" t="e">
        <f>E576/#REF!</f>
        <v>#REF!</v>
      </c>
    </row>
    <row r="577" spans="1:6" s="11" customFormat="1" ht="15.75">
      <c r="A577" s="12"/>
      <c r="B577" s="70" t="s">
        <v>344</v>
      </c>
      <c r="C577" s="9" t="s">
        <v>156</v>
      </c>
      <c r="D577" s="65" t="s">
        <v>350</v>
      </c>
      <c r="E577" s="44">
        <v>106.66682529229584</v>
      </c>
      <c r="F577" s="119" t="e">
        <f>E577/#REF!</f>
        <v>#REF!</v>
      </c>
    </row>
    <row r="578" spans="1:6" s="11" customFormat="1" ht="15.75">
      <c r="A578" s="12"/>
      <c r="B578" s="70" t="s">
        <v>345</v>
      </c>
      <c r="C578" s="9" t="s">
        <v>156</v>
      </c>
      <c r="D578" s="65" t="s">
        <v>350</v>
      </c>
      <c r="E578" s="44">
        <v>54.94957666572817</v>
      </c>
      <c r="F578" s="119" t="e">
        <f>E578/#REF!</f>
        <v>#REF!</v>
      </c>
    </row>
    <row r="579" spans="1:6" s="11" customFormat="1" ht="15.75">
      <c r="A579" s="12"/>
      <c r="B579" s="70" t="s">
        <v>416</v>
      </c>
      <c r="C579" s="9" t="s">
        <v>156</v>
      </c>
      <c r="D579" s="65" t="s">
        <v>350</v>
      </c>
      <c r="E579" s="44">
        <v>80.80820097901201</v>
      </c>
      <c r="F579" s="119" t="e">
        <f>E579/#REF!</f>
        <v>#REF!</v>
      </c>
    </row>
    <row r="580" spans="1:6" s="11" customFormat="1" ht="15.75">
      <c r="A580" s="12"/>
      <c r="B580" s="70" t="s">
        <v>346</v>
      </c>
      <c r="C580" s="9" t="s">
        <v>156</v>
      </c>
      <c r="D580" s="65" t="s">
        <v>350</v>
      </c>
      <c r="E580" s="44">
        <v>80.80820097901201</v>
      </c>
      <c r="F580" s="119" t="e">
        <f>E580/#REF!</f>
        <v>#REF!</v>
      </c>
    </row>
    <row r="581" spans="1:6" s="11" customFormat="1" ht="30" customHeight="1">
      <c r="A581" s="12"/>
      <c r="B581" s="70" t="s">
        <v>347</v>
      </c>
      <c r="C581" s="9" t="s">
        <v>156</v>
      </c>
      <c r="D581" s="65" t="s">
        <v>350</v>
      </c>
      <c r="E581" s="44">
        <v>161.61640195802403</v>
      </c>
      <c r="F581" s="119" t="e">
        <f>E581/#REF!</f>
        <v>#REF!</v>
      </c>
    </row>
    <row r="582" spans="1:6" s="11" customFormat="1" ht="15.75">
      <c r="A582" s="12"/>
      <c r="B582" s="70" t="s">
        <v>348</v>
      </c>
      <c r="C582" s="9" t="s">
        <v>156</v>
      </c>
      <c r="D582" s="65" t="s">
        <v>350</v>
      </c>
      <c r="E582" s="44">
        <v>216.56597862375216</v>
      </c>
      <c r="F582" s="119" t="e">
        <f>E582/#REF!</f>
        <v>#REF!</v>
      </c>
    </row>
    <row r="583" spans="1:6" s="11" customFormat="1" ht="15.75">
      <c r="A583" s="12"/>
      <c r="B583" s="70" t="s">
        <v>349</v>
      </c>
      <c r="C583" s="9" t="s">
        <v>156</v>
      </c>
      <c r="D583" s="65" t="s">
        <v>350</v>
      </c>
      <c r="E583" s="44">
        <v>161.61640195802403</v>
      </c>
      <c r="F583" s="119" t="e">
        <f>E583/#REF!</f>
        <v>#REF!</v>
      </c>
    </row>
    <row r="584" spans="1:6" s="8" customFormat="1" ht="18.75" customHeight="1">
      <c r="A584" s="161" t="s">
        <v>979</v>
      </c>
      <c r="B584" s="161"/>
      <c r="C584" s="161"/>
      <c r="D584" s="161"/>
      <c r="E584" s="46"/>
      <c r="F584" s="119"/>
    </row>
    <row r="585" spans="1:8" s="11" customFormat="1" ht="31.5" outlineLevel="1">
      <c r="A585" s="12" t="s">
        <v>765</v>
      </c>
      <c r="B585" s="23" t="s">
        <v>930</v>
      </c>
      <c r="C585" s="10" t="s">
        <v>156</v>
      </c>
      <c r="D585" s="65" t="s">
        <v>45</v>
      </c>
      <c r="E585" s="44">
        <v>1771.2982586432524</v>
      </c>
      <c r="F585" s="119" t="e">
        <f>E585/#REF!</f>
        <v>#REF!</v>
      </c>
      <c r="H585" s="109" t="e">
        <f>SUM(F585:F589)/5</f>
        <v>#REF!</v>
      </c>
    </row>
    <row r="586" spans="1:6" s="11" customFormat="1" ht="15.75" outlineLevel="1">
      <c r="A586" s="12" t="s">
        <v>941</v>
      </c>
      <c r="B586" s="24" t="s">
        <v>931</v>
      </c>
      <c r="C586" s="10" t="s">
        <v>156</v>
      </c>
      <c r="D586" s="67" t="s">
        <v>45</v>
      </c>
      <c r="E586" s="44">
        <v>1508.4203958748326</v>
      </c>
      <c r="F586" s="119" t="e">
        <f>E586/#REF!</f>
        <v>#REF!</v>
      </c>
    </row>
    <row r="587" spans="1:6" s="11" customFormat="1" ht="15.75" outlineLevel="1">
      <c r="A587" s="12" t="s">
        <v>766</v>
      </c>
      <c r="B587" s="24" t="s">
        <v>961</v>
      </c>
      <c r="C587" s="10" t="s">
        <v>156</v>
      </c>
      <c r="D587" s="65" t="s">
        <v>45</v>
      </c>
      <c r="E587" s="44">
        <v>4016.5</v>
      </c>
      <c r="F587" s="119" t="e">
        <f>E587/#REF!</f>
        <v>#REF!</v>
      </c>
    </row>
    <row r="588" spans="1:6" s="11" customFormat="1" ht="15.75" outlineLevel="1">
      <c r="A588" s="12" t="s">
        <v>1139</v>
      </c>
      <c r="B588" s="24" t="s">
        <v>1141</v>
      </c>
      <c r="C588" s="73" t="s">
        <v>156</v>
      </c>
      <c r="D588" s="67" t="s">
        <v>45</v>
      </c>
      <c r="E588" s="44">
        <v>1538.6966228035435</v>
      </c>
      <c r="F588" s="119" t="e">
        <f>E588/#REF!</f>
        <v>#REF!</v>
      </c>
    </row>
    <row r="589" spans="1:6" s="11" customFormat="1" ht="15.75" outlineLevel="1">
      <c r="A589" s="12" t="s">
        <v>1140</v>
      </c>
      <c r="B589" s="100" t="s">
        <v>1148</v>
      </c>
      <c r="C589" s="10" t="s">
        <v>156</v>
      </c>
      <c r="D589" s="65" t="s">
        <v>45</v>
      </c>
      <c r="E589" s="44">
        <v>1373.1266977577586</v>
      </c>
      <c r="F589" s="119" t="e">
        <f>E589/#REF!</f>
        <v>#REF!</v>
      </c>
    </row>
    <row r="590" spans="1:6" s="11" customFormat="1" ht="53.25" customHeight="1" outlineLevel="1">
      <c r="A590" s="12" t="s">
        <v>1173</v>
      </c>
      <c r="B590" s="117" t="s">
        <v>1191</v>
      </c>
      <c r="C590" s="10" t="s">
        <v>156</v>
      </c>
      <c r="D590" s="15" t="s">
        <v>1190</v>
      </c>
      <c r="E590" s="44">
        <v>6478.39</v>
      </c>
      <c r="F590" s="119" t="e">
        <f>E590/#REF!</f>
        <v>#REF!</v>
      </c>
    </row>
    <row r="591" spans="1:6" s="11" customFormat="1" ht="76.5" outlineLevel="1">
      <c r="A591" s="12" t="s">
        <v>1174</v>
      </c>
      <c r="B591" s="117" t="s">
        <v>1192</v>
      </c>
      <c r="C591" s="10" t="s">
        <v>156</v>
      </c>
      <c r="D591" s="15" t="s">
        <v>1190</v>
      </c>
      <c r="E591" s="44">
        <v>6776.92</v>
      </c>
      <c r="F591" s="119" t="e">
        <f>E591/#REF!</f>
        <v>#REF!</v>
      </c>
    </row>
    <row r="592" spans="1:6" s="11" customFormat="1" ht="76.5" outlineLevel="1">
      <c r="A592" s="12" t="s">
        <v>1175</v>
      </c>
      <c r="B592" s="117" t="s">
        <v>1193</v>
      </c>
      <c r="C592" s="10" t="s">
        <v>156</v>
      </c>
      <c r="D592" s="15" t="s">
        <v>1190</v>
      </c>
      <c r="E592" s="44">
        <v>7292.31</v>
      </c>
      <c r="F592" s="119" t="e">
        <f>E592/#REF!</f>
        <v>#REF!</v>
      </c>
    </row>
    <row r="593" spans="1:6" s="11" customFormat="1" ht="76.5" outlineLevel="1">
      <c r="A593" s="12" t="s">
        <v>1176</v>
      </c>
      <c r="B593" s="117" t="s">
        <v>1194</v>
      </c>
      <c r="C593" s="10" t="s">
        <v>156</v>
      </c>
      <c r="D593" s="15" t="s">
        <v>1190</v>
      </c>
      <c r="E593" s="44">
        <v>7923.63</v>
      </c>
      <c r="F593" s="119" t="e">
        <f>E593/#REF!</f>
        <v>#REF!</v>
      </c>
    </row>
    <row r="594" spans="1:6" s="11" customFormat="1" ht="76.5" outlineLevel="1">
      <c r="A594" s="12" t="s">
        <v>1177</v>
      </c>
      <c r="B594" s="117" t="s">
        <v>1195</v>
      </c>
      <c r="C594" s="10" t="s">
        <v>156</v>
      </c>
      <c r="D594" s="15" t="s">
        <v>1190</v>
      </c>
      <c r="E594" s="44">
        <v>7943.96</v>
      </c>
      <c r="F594" s="119" t="e">
        <f>E594/#REF!</f>
        <v>#REF!</v>
      </c>
    </row>
    <row r="595" spans="1:6" s="11" customFormat="1" ht="76.5" outlineLevel="1">
      <c r="A595" s="12" t="s">
        <v>1178</v>
      </c>
      <c r="B595" s="100" t="s">
        <v>1196</v>
      </c>
      <c r="C595" s="10" t="s">
        <v>156</v>
      </c>
      <c r="D595" s="15" t="s">
        <v>1190</v>
      </c>
      <c r="E595" s="44">
        <v>11730.31</v>
      </c>
      <c r="F595" s="119" t="e">
        <f>E595/#REF!</f>
        <v>#REF!</v>
      </c>
    </row>
    <row r="596" spans="1:6" s="11" customFormat="1" ht="76.5" outlineLevel="1">
      <c r="A596" s="12" t="s">
        <v>1179</v>
      </c>
      <c r="B596" s="117" t="s">
        <v>1197</v>
      </c>
      <c r="C596" s="10" t="s">
        <v>156</v>
      </c>
      <c r="D596" s="15" t="s">
        <v>1190</v>
      </c>
      <c r="E596" s="44">
        <v>14334.61</v>
      </c>
      <c r="F596" s="119" t="e">
        <f>E596/#REF!</f>
        <v>#REF!</v>
      </c>
    </row>
    <row r="597" spans="1:6" s="11" customFormat="1" ht="76.5" outlineLevel="1">
      <c r="A597" s="12" t="s">
        <v>1180</v>
      </c>
      <c r="B597" s="117" t="s">
        <v>1198</v>
      </c>
      <c r="C597" s="10" t="s">
        <v>156</v>
      </c>
      <c r="D597" s="15" t="s">
        <v>1190</v>
      </c>
      <c r="E597" s="44">
        <v>15817.53</v>
      </c>
      <c r="F597" s="119" t="e">
        <f>E597/#REF!</f>
        <v>#REF!</v>
      </c>
    </row>
    <row r="598" spans="1:6" s="11" customFormat="1" ht="76.5" outlineLevel="1">
      <c r="A598" s="12" t="s">
        <v>1181</v>
      </c>
      <c r="B598" s="117" t="s">
        <v>1199</v>
      </c>
      <c r="C598" s="10" t="s">
        <v>156</v>
      </c>
      <c r="D598" s="15" t="s">
        <v>1190</v>
      </c>
      <c r="E598" s="44">
        <v>18421.83</v>
      </c>
      <c r="F598" s="119" t="e">
        <f>E598/#REF!</f>
        <v>#REF!</v>
      </c>
    </row>
    <row r="599" spans="1:6" s="11" customFormat="1" ht="76.5" outlineLevel="1">
      <c r="A599" s="12" t="s">
        <v>1182</v>
      </c>
      <c r="B599" s="117" t="s">
        <v>1200</v>
      </c>
      <c r="C599" s="10" t="s">
        <v>156</v>
      </c>
      <c r="D599" s="15" t="s">
        <v>1190</v>
      </c>
      <c r="E599" s="44">
        <v>12887.47</v>
      </c>
      <c r="F599" s="119" t="e">
        <f>E599/#REF!</f>
        <v>#REF!</v>
      </c>
    </row>
    <row r="600" spans="1:6" s="11" customFormat="1" ht="76.5" outlineLevel="1">
      <c r="A600" s="12" t="s">
        <v>1183</v>
      </c>
      <c r="B600" s="117" t="s">
        <v>1201</v>
      </c>
      <c r="C600" s="10" t="s">
        <v>156</v>
      </c>
      <c r="D600" s="15" t="s">
        <v>1190</v>
      </c>
      <c r="E600" s="44">
        <v>15491.77</v>
      </c>
      <c r="F600" s="119" t="e">
        <f>E600/#REF!</f>
        <v>#REF!</v>
      </c>
    </row>
    <row r="601" spans="1:6" s="11" customFormat="1" ht="76.5" outlineLevel="1">
      <c r="A601" s="12" t="s">
        <v>1184</v>
      </c>
      <c r="B601" s="117" t="s">
        <v>1202</v>
      </c>
      <c r="C601" s="10" t="s">
        <v>156</v>
      </c>
      <c r="D601" s="15" t="s">
        <v>1190</v>
      </c>
      <c r="E601" s="44">
        <v>16974.69</v>
      </c>
      <c r="F601" s="119" t="e">
        <f>E601/#REF!</f>
        <v>#REF!</v>
      </c>
    </row>
    <row r="602" spans="1:6" s="11" customFormat="1" ht="51.75" customHeight="1" outlineLevel="1">
      <c r="A602" s="12" t="s">
        <v>1185</v>
      </c>
      <c r="B602" s="117" t="s">
        <v>1203</v>
      </c>
      <c r="C602" s="10" t="s">
        <v>156</v>
      </c>
      <c r="D602" s="15" t="s">
        <v>1190</v>
      </c>
      <c r="E602" s="44">
        <v>19578.99</v>
      </c>
      <c r="F602" s="119" t="e">
        <f>E602/#REF!</f>
        <v>#REF!</v>
      </c>
    </row>
    <row r="603" spans="1:6" s="11" customFormat="1" ht="76.5" outlineLevel="1">
      <c r="A603" s="12" t="s">
        <v>1186</v>
      </c>
      <c r="B603" s="117" t="s">
        <v>1204</v>
      </c>
      <c r="C603" s="10" t="s">
        <v>156</v>
      </c>
      <c r="D603" s="15" t="s">
        <v>1190</v>
      </c>
      <c r="E603" s="44">
        <v>19696.18</v>
      </c>
      <c r="F603" s="119" t="e">
        <f>E603/#REF!</f>
        <v>#REF!</v>
      </c>
    </row>
    <row r="604" spans="1:6" s="11" customFormat="1" ht="75" customHeight="1" outlineLevel="1">
      <c r="A604" s="12" t="s">
        <v>1187</v>
      </c>
      <c r="B604" s="117" t="s">
        <v>1205</v>
      </c>
      <c r="C604" s="10" t="s">
        <v>156</v>
      </c>
      <c r="D604" s="15" t="s">
        <v>1190</v>
      </c>
      <c r="E604" s="44">
        <v>22300.48</v>
      </c>
      <c r="F604" s="119" t="e">
        <f>E604/#REF!</f>
        <v>#REF!</v>
      </c>
    </row>
    <row r="605" spans="1:6" s="11" customFormat="1" ht="76.5" outlineLevel="1">
      <c r="A605" s="12" t="s">
        <v>1188</v>
      </c>
      <c r="B605" s="117" t="s">
        <v>1206</v>
      </c>
      <c r="C605" s="10" t="s">
        <v>156</v>
      </c>
      <c r="D605" s="15" t="s">
        <v>1190</v>
      </c>
      <c r="E605" s="44">
        <v>18553.22</v>
      </c>
      <c r="F605" s="119" t="e">
        <f>E605/#REF!</f>
        <v>#REF!</v>
      </c>
    </row>
    <row r="606" spans="1:6" s="11" customFormat="1" ht="54" customHeight="1" outlineLevel="1">
      <c r="A606" s="12" t="s">
        <v>1189</v>
      </c>
      <c r="B606" s="117" t="s">
        <v>1207</v>
      </c>
      <c r="C606" s="10" t="s">
        <v>156</v>
      </c>
      <c r="D606" s="15" t="s">
        <v>1190</v>
      </c>
      <c r="E606" s="44">
        <v>21157.52</v>
      </c>
      <c r="F606" s="119" t="e">
        <f>E606/#REF!</f>
        <v>#REF!</v>
      </c>
    </row>
    <row r="607" spans="1:6" s="11" customFormat="1" ht="23.25" customHeight="1">
      <c r="A607" s="157" t="s">
        <v>980</v>
      </c>
      <c r="B607" s="158"/>
      <c r="C607" s="158"/>
      <c r="D607" s="158"/>
      <c r="E607" s="44"/>
      <c r="F607" s="119"/>
    </row>
    <row r="608" spans="1:8" s="11" customFormat="1" ht="15.75" outlineLevel="1">
      <c r="A608" s="71" t="s">
        <v>1122</v>
      </c>
      <c r="B608" s="72" t="s">
        <v>962</v>
      </c>
      <c r="C608" s="73" t="s">
        <v>156</v>
      </c>
      <c r="D608" s="67" t="s">
        <v>45</v>
      </c>
      <c r="E608" s="44">
        <v>345.04618581061203</v>
      </c>
      <c r="F608" s="119" t="e">
        <f>E608/#REF!</f>
        <v>#REF!</v>
      </c>
      <c r="H608" s="109" t="e">
        <f>SUM(F608:F609)/2</f>
        <v>#REF!</v>
      </c>
    </row>
    <row r="609" spans="1:6" s="11" customFormat="1" ht="23.25" customHeight="1" outlineLevel="1">
      <c r="A609" s="12" t="s">
        <v>1222</v>
      </c>
      <c r="B609" s="24" t="s">
        <v>963</v>
      </c>
      <c r="C609" s="10" t="s">
        <v>156</v>
      </c>
      <c r="D609" s="65" t="s">
        <v>45</v>
      </c>
      <c r="E609" s="44">
        <v>944.991355733568</v>
      </c>
      <c r="F609" s="119" t="e">
        <f>E609/#REF!</f>
        <v>#REF!</v>
      </c>
    </row>
    <row r="610" spans="1:6" s="11" customFormat="1" ht="23.25" customHeight="1" outlineLevel="1">
      <c r="A610" s="159" t="s">
        <v>1153</v>
      </c>
      <c r="B610" s="160"/>
      <c r="C610" s="160"/>
      <c r="D610" s="160"/>
      <c r="E610" s="44"/>
      <c r="F610" s="119"/>
    </row>
    <row r="611" spans="1:8" s="11" customFormat="1" ht="23.25" customHeight="1" outlineLevel="1">
      <c r="A611" s="12" t="s">
        <v>1149</v>
      </c>
      <c r="B611" s="23" t="s">
        <v>1150</v>
      </c>
      <c r="C611" s="10" t="s">
        <v>82</v>
      </c>
      <c r="D611" s="65" t="s">
        <v>70</v>
      </c>
      <c r="E611" s="44">
        <v>12.998981811815998</v>
      </c>
      <c r="F611" s="119" t="e">
        <f>E611/#REF!</f>
        <v>#REF!</v>
      </c>
      <c r="H611" s="109" t="e">
        <f>SUM(F611:F612)/2</f>
        <v>#REF!</v>
      </c>
    </row>
    <row r="612" spans="1:6" s="11" customFormat="1" ht="23.25" customHeight="1" outlineLevel="1">
      <c r="A612" s="12" t="s">
        <v>1151</v>
      </c>
      <c r="B612" s="23" t="s">
        <v>1152</v>
      </c>
      <c r="C612" s="10" t="s">
        <v>82</v>
      </c>
      <c r="D612" s="65" t="s">
        <v>70</v>
      </c>
      <c r="E612" s="44">
        <v>6.499490905907999</v>
      </c>
      <c r="F612" s="119" t="e">
        <f>E612/#REF!</f>
        <v>#REF!</v>
      </c>
    </row>
    <row r="613" ht="22.5" customHeight="1">
      <c r="F613" s="119"/>
    </row>
    <row r="614" spans="1:8" ht="42.75" customHeight="1">
      <c r="A614" s="151" t="s">
        <v>351</v>
      </c>
      <c r="B614" s="151"/>
      <c r="D614" s="152" t="s">
        <v>1223</v>
      </c>
      <c r="E614" s="152"/>
      <c r="F614" s="93"/>
      <c r="H614" s="116" t="e">
        <f>(H611+H608+H585+H560+H518+H497+H477+H467+H461+H389+H268+H257+H213+H204+H192+H180+H174+H168+H160+H153+H111+H80+H41+H13)/24</f>
        <v>#REF!</v>
      </c>
    </row>
    <row r="615" spans="2:6" ht="15">
      <c r="B615" s="16"/>
      <c r="D615" s="16"/>
      <c r="E615" s="47"/>
      <c r="F615" s="93"/>
    </row>
  </sheetData>
  <sheetProtection/>
  <mergeCells count="33">
    <mergeCell ref="A610:D610"/>
    <mergeCell ref="A614:B614"/>
    <mergeCell ref="D614:E614"/>
    <mergeCell ref="A495:D495"/>
    <mergeCell ref="A496:D496"/>
    <mergeCell ref="A517:D517"/>
    <mergeCell ref="A558:D558"/>
    <mergeCell ref="A584:D584"/>
    <mergeCell ref="A607:D607"/>
    <mergeCell ref="A191:D191"/>
    <mergeCell ref="A203:D203"/>
    <mergeCell ref="A212:D212"/>
    <mergeCell ref="A256:D256"/>
    <mergeCell ref="A267:D267"/>
    <mergeCell ref="B388:D388"/>
    <mergeCell ref="A159:D159"/>
    <mergeCell ref="A167:D167"/>
    <mergeCell ref="A173:D173"/>
    <mergeCell ref="A176:D176"/>
    <mergeCell ref="A178:D178"/>
    <mergeCell ref="A179:D179"/>
    <mergeCell ref="B11:D11"/>
    <mergeCell ref="B40:D40"/>
    <mergeCell ref="A78:D78"/>
    <mergeCell ref="A79:D79"/>
    <mergeCell ref="A110:D110"/>
    <mergeCell ref="A152:D152"/>
    <mergeCell ref="C1:D1"/>
    <mergeCell ref="A6:D6"/>
    <mergeCell ref="A7:D7"/>
    <mergeCell ref="A8:B9"/>
    <mergeCell ref="C8:C9"/>
    <mergeCell ref="D8:D9"/>
  </mergeCells>
  <printOptions/>
  <pageMargins left="0.3937007874015748" right="0" top="0" bottom="0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Кострикина Н.А.</dc:creator>
  <cp:keywords/>
  <dc:description/>
  <cp:lastModifiedBy>Alex Meshaninov</cp:lastModifiedBy>
  <cp:lastPrinted>2017-10-25T11:42:58Z</cp:lastPrinted>
  <dcterms:created xsi:type="dcterms:W3CDTF">2012-08-07T06:51:32Z</dcterms:created>
  <dcterms:modified xsi:type="dcterms:W3CDTF">2017-11-29T12:32:25Z</dcterms:modified>
  <cp:category/>
  <cp:version/>
  <cp:contentType/>
  <cp:contentStatus/>
</cp:coreProperties>
</file>